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rsch\Fact Books\Current\Web files\"/>
    </mc:Choice>
  </mc:AlternateContent>
  <xr:revisionPtr revIDLastSave="0" documentId="13_ncr:1_{B75E5837-5A6C-4162-A58D-172EDA6EC694}" xr6:coauthVersionLast="36" xr6:coauthVersionMax="36" xr10:uidLastSave="{00000000-0000-0000-0000-000000000000}"/>
  <bookViews>
    <workbookView xWindow="0" yWindow="0" windowWidth="13170" windowHeight="11880" xr2:uid="{00000000-000D-0000-FFFF-FFFF00000000}"/>
  </bookViews>
  <sheets>
    <sheet name="Table 38" sheetId="11" r:id="rId1"/>
  </sheets>
  <definedNames>
    <definedName name="Current_funds_revenues_by_source" localSheetId="0">'Table 38'!$A$27:$M$45</definedName>
    <definedName name="Current_funds_revenues_by_source">#REF!</definedName>
    <definedName name="GraphData">'Table 38'!#REF!</definedName>
    <definedName name="_xlnm.Print_Area" localSheetId="0">'Table 38'!$A$1:$I$160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C11" i="11"/>
  <c r="C12" i="11"/>
  <c r="C67" i="11" l="1"/>
  <c r="D67" i="11"/>
  <c r="E67" i="11"/>
  <c r="F67" i="11"/>
  <c r="G67" i="11"/>
  <c r="H67" i="11"/>
  <c r="I67" i="11"/>
  <c r="B100" i="11" l="1"/>
  <c r="B150" i="11"/>
  <c r="B87" i="11" l="1"/>
  <c r="I149" i="11" l="1"/>
  <c r="F149" i="11" l="1"/>
  <c r="D149" i="11"/>
  <c r="H149" i="11"/>
  <c r="C149" i="11"/>
  <c r="G149" i="11"/>
  <c r="E149" i="11"/>
  <c r="F45" i="11"/>
  <c r="D45" i="11"/>
  <c r="G45" i="11"/>
  <c r="H45" i="11"/>
  <c r="I45" i="11"/>
  <c r="E45" i="11"/>
  <c r="C45" i="11"/>
  <c r="A110" i="11" l="1"/>
  <c r="A58" i="11"/>
  <c r="B92" i="11" l="1"/>
  <c r="B96" i="11"/>
  <c r="B88" i="11"/>
  <c r="B94" i="11"/>
  <c r="B90" i="11"/>
  <c r="B85" i="11"/>
  <c r="B97" i="11"/>
  <c r="B95" i="11"/>
  <c r="B93" i="11"/>
  <c r="B91" i="11"/>
  <c r="F71" i="11" s="1"/>
  <c r="B89" i="11"/>
  <c r="B86" i="11"/>
  <c r="D99" i="11"/>
  <c r="G99" i="11"/>
  <c r="F99" i="11"/>
  <c r="E99" i="11"/>
  <c r="C99" i="11"/>
  <c r="B141" i="11"/>
  <c r="B139" i="11"/>
  <c r="B146" i="11"/>
  <c r="G70" i="11" l="1"/>
  <c r="C66" i="11"/>
  <c r="C76" i="11"/>
  <c r="E70" i="11"/>
  <c r="E68" i="11"/>
  <c r="I76" i="11"/>
  <c r="G76" i="11"/>
  <c r="F76" i="11"/>
  <c r="E76" i="11"/>
  <c r="H70" i="11"/>
  <c r="H76" i="11"/>
  <c r="C70" i="11"/>
  <c r="F68" i="11"/>
  <c r="D74" i="11"/>
  <c r="G68" i="11"/>
  <c r="B137" i="11"/>
  <c r="F65" i="11"/>
  <c r="H68" i="11"/>
  <c r="I65" i="11"/>
  <c r="D68" i="11"/>
  <c r="E65" i="11"/>
  <c r="B144" i="11"/>
  <c r="B136" i="11"/>
  <c r="I127" i="11"/>
  <c r="I122" i="11"/>
  <c r="B142" i="11"/>
  <c r="B138" i="11"/>
  <c r="B143" i="11"/>
  <c r="B145" i="11"/>
  <c r="H120" i="11"/>
  <c r="G72" i="11"/>
  <c r="C72" i="11"/>
  <c r="D65" i="11"/>
  <c r="I70" i="11"/>
  <c r="G65" i="11"/>
  <c r="B83" i="11"/>
  <c r="F70" i="11"/>
  <c r="C68" i="11"/>
  <c r="I68" i="11"/>
  <c r="H65" i="11"/>
  <c r="D70" i="11"/>
  <c r="D76" i="11"/>
  <c r="C65" i="11"/>
  <c r="F75" i="11"/>
  <c r="F74" i="11"/>
  <c r="F77" i="11"/>
  <c r="G75" i="11"/>
  <c r="E74" i="11"/>
  <c r="F72" i="11"/>
  <c r="G74" i="11"/>
  <c r="F69" i="11"/>
  <c r="C75" i="11"/>
  <c r="H74" i="11"/>
  <c r="D72" i="11"/>
  <c r="E72" i="11"/>
  <c r="C74" i="11"/>
  <c r="F66" i="11"/>
  <c r="G66" i="11"/>
  <c r="I74" i="11"/>
  <c r="H72" i="11"/>
  <c r="I72" i="11"/>
  <c r="H73" i="11"/>
  <c r="G73" i="11"/>
  <c r="E73" i="11"/>
  <c r="I73" i="11"/>
  <c r="D73" i="11"/>
  <c r="C73" i="11"/>
  <c r="H69" i="11"/>
  <c r="C69" i="11"/>
  <c r="E69" i="11"/>
  <c r="I69" i="11"/>
  <c r="D69" i="11"/>
  <c r="G69" i="11"/>
  <c r="H77" i="11"/>
  <c r="C77" i="11"/>
  <c r="G77" i="11"/>
  <c r="E77" i="11"/>
  <c r="I77" i="11"/>
  <c r="D77" i="11"/>
  <c r="F73" i="11"/>
  <c r="G71" i="11"/>
  <c r="D71" i="11"/>
  <c r="H71" i="11"/>
  <c r="E71" i="11"/>
  <c r="I71" i="11"/>
  <c r="D66" i="11"/>
  <c r="H66" i="11"/>
  <c r="I66" i="11"/>
  <c r="E66" i="11"/>
  <c r="D75" i="11"/>
  <c r="H75" i="11"/>
  <c r="I75" i="11"/>
  <c r="E75" i="11"/>
  <c r="C71" i="11"/>
  <c r="B140" i="11"/>
  <c r="B147" i="11"/>
  <c r="B148" i="11"/>
  <c r="B135" i="11"/>
  <c r="B134" i="11"/>
  <c r="I99" i="11"/>
  <c r="H99" i="11"/>
  <c r="B46" i="11"/>
  <c r="C25" i="11" s="1"/>
  <c r="D122" i="11"/>
  <c r="G122" i="11"/>
  <c r="H122" i="11"/>
  <c r="E122" i="11"/>
  <c r="F122" i="11"/>
  <c r="F127" i="11"/>
  <c r="G127" i="11"/>
  <c r="C122" i="11"/>
  <c r="C127" i="11"/>
  <c r="D127" i="11"/>
  <c r="H127" i="11"/>
  <c r="E127" i="11"/>
  <c r="E120" i="11"/>
  <c r="F120" i="11"/>
  <c r="G120" i="11"/>
  <c r="C120" i="11"/>
  <c r="D120" i="11"/>
  <c r="I120" i="11"/>
  <c r="D25" i="11" l="1"/>
  <c r="H25" i="11"/>
  <c r="E25" i="11"/>
  <c r="I25" i="11"/>
  <c r="F25" i="11"/>
  <c r="G25" i="11"/>
  <c r="E119" i="11"/>
  <c r="H118" i="11"/>
  <c r="F117" i="11"/>
  <c r="E129" i="11"/>
  <c r="I126" i="11"/>
  <c r="F125" i="11"/>
  <c r="D119" i="11"/>
  <c r="I118" i="11"/>
  <c r="D118" i="11"/>
  <c r="G118" i="11"/>
  <c r="E118" i="11"/>
  <c r="C118" i="11"/>
  <c r="D124" i="11"/>
  <c r="F118" i="11"/>
  <c r="F124" i="11"/>
  <c r="H123" i="11"/>
  <c r="G126" i="11"/>
  <c r="F123" i="11"/>
  <c r="G123" i="11"/>
  <c r="E123" i="11"/>
  <c r="C126" i="11"/>
  <c r="E126" i="11"/>
  <c r="E125" i="11"/>
  <c r="F126" i="11"/>
  <c r="D125" i="11"/>
  <c r="G125" i="11"/>
  <c r="C125" i="11"/>
  <c r="H125" i="11"/>
  <c r="I123" i="11"/>
  <c r="D123" i="11"/>
  <c r="I125" i="11"/>
  <c r="E117" i="11"/>
  <c r="C115" i="11"/>
  <c r="E121" i="11"/>
  <c r="H117" i="11"/>
  <c r="G124" i="11"/>
  <c r="F119" i="11"/>
  <c r="D128" i="11"/>
  <c r="D126" i="11"/>
  <c r="E124" i="11"/>
  <c r="I116" i="11"/>
  <c r="F129" i="11"/>
  <c r="H119" i="11"/>
  <c r="C117" i="11"/>
  <c r="C124" i="11"/>
  <c r="D117" i="11"/>
  <c r="C119" i="11"/>
  <c r="G117" i="11"/>
  <c r="I117" i="11"/>
  <c r="I124" i="11"/>
  <c r="H124" i="11"/>
  <c r="I119" i="11"/>
  <c r="F128" i="11"/>
  <c r="C123" i="11"/>
  <c r="H126" i="11"/>
  <c r="G119" i="11"/>
  <c r="F121" i="11"/>
  <c r="C121" i="11"/>
  <c r="G121" i="11"/>
  <c r="B149" i="11"/>
  <c r="D121" i="11"/>
  <c r="H121" i="11"/>
  <c r="I121" i="11"/>
  <c r="G129" i="11"/>
  <c r="C128" i="11"/>
  <c r="C129" i="11"/>
  <c r="D116" i="11"/>
  <c r="I129" i="11"/>
  <c r="H129" i="11"/>
  <c r="D129" i="11"/>
  <c r="I128" i="11"/>
  <c r="C116" i="11"/>
  <c r="G128" i="11"/>
  <c r="E115" i="11"/>
  <c r="E128" i="11"/>
  <c r="F116" i="11"/>
  <c r="H128" i="11"/>
  <c r="H116" i="11"/>
  <c r="G115" i="11"/>
  <c r="E116" i="11"/>
  <c r="G116" i="11"/>
  <c r="D115" i="11"/>
  <c r="F115" i="11"/>
  <c r="I115" i="11"/>
  <c r="H115" i="11"/>
  <c r="F131" i="11"/>
  <c r="B99" i="11"/>
  <c r="C63" i="11"/>
  <c r="E131" i="11" l="1"/>
  <c r="D131" i="11"/>
  <c r="I130" i="11"/>
  <c r="C131" i="11"/>
  <c r="H131" i="11"/>
  <c r="H130" i="11"/>
  <c r="I131" i="11"/>
  <c r="G131" i="11"/>
  <c r="F130" i="11"/>
  <c r="E130" i="11"/>
  <c r="D130" i="11"/>
  <c r="G130" i="11"/>
  <c r="C130" i="11"/>
  <c r="I80" i="11"/>
  <c r="D80" i="11"/>
  <c r="E80" i="11"/>
  <c r="F80" i="11"/>
  <c r="H80" i="11"/>
  <c r="C80" i="11"/>
  <c r="G80" i="11"/>
  <c r="I79" i="11"/>
  <c r="I63" i="11"/>
  <c r="H63" i="11"/>
  <c r="E63" i="11"/>
  <c r="F63" i="11"/>
  <c r="G63" i="11"/>
  <c r="D63" i="11"/>
  <c r="G79" i="11" l="1"/>
  <c r="C79" i="11"/>
  <c r="F79" i="11"/>
  <c r="E79" i="11"/>
  <c r="H79" i="11"/>
  <c r="D79" i="11"/>
  <c r="B33" i="11" l="1"/>
  <c r="G12" i="11" s="1"/>
  <c r="B29" i="11"/>
  <c r="G8" i="11" s="1"/>
  <c r="B30" i="11"/>
  <c r="G9" i="11" s="1"/>
  <c r="B38" i="11"/>
  <c r="E17" i="11" s="1"/>
  <c r="B42" i="11"/>
  <c r="G21" i="11" s="1"/>
  <c r="B32" i="11"/>
  <c r="B36" i="11"/>
  <c r="I15" i="11" s="1"/>
  <c r="B40" i="11"/>
  <c r="G19" i="11" s="1"/>
  <c r="B31" i="11"/>
  <c r="C10" i="11" s="1"/>
  <c r="B39" i="11"/>
  <c r="B43" i="11"/>
  <c r="C22" i="11" s="1"/>
  <c r="B44" i="11"/>
  <c r="G23" i="11" s="1"/>
  <c r="B37" i="11"/>
  <c r="D16" i="11" s="1"/>
  <c r="B35" i="11"/>
  <c r="G14" i="11" s="1"/>
  <c r="B41" i="11"/>
  <c r="I20" i="11" s="1"/>
  <c r="B34" i="11"/>
  <c r="I13" i="11" s="1"/>
  <c r="E11" i="11" l="1"/>
  <c r="H14" i="11"/>
  <c r="I17" i="11"/>
  <c r="D13" i="11"/>
  <c r="H13" i="11"/>
  <c r="H12" i="11"/>
  <c r="C13" i="11"/>
  <c r="H23" i="11"/>
  <c r="H10" i="11"/>
  <c r="F12" i="11"/>
  <c r="E20" i="11"/>
  <c r="F22" i="11"/>
  <c r="E16" i="11"/>
  <c r="H20" i="11"/>
  <c r="H16" i="11"/>
  <c r="H22" i="11"/>
  <c r="F17" i="11"/>
  <c r="C21" i="11"/>
  <c r="H8" i="11"/>
  <c r="H21" i="11"/>
  <c r="I18" i="11"/>
  <c r="C19" i="11"/>
  <c r="D12" i="11"/>
  <c r="F21" i="11"/>
  <c r="D23" i="11"/>
  <c r="H18" i="11"/>
  <c r="E10" i="11"/>
  <c r="D10" i="11"/>
  <c r="F19" i="11"/>
  <c r="E22" i="11"/>
  <c r="E14" i="11"/>
  <c r="E23" i="11"/>
  <c r="G15" i="11"/>
  <c r="E8" i="11"/>
  <c r="I11" i="11"/>
  <c r="E9" i="11"/>
  <c r="D14" i="11"/>
  <c r="H19" i="11"/>
  <c r="H15" i="11"/>
  <c r="D11" i="11"/>
  <c r="F9" i="11"/>
  <c r="F14" i="11"/>
  <c r="F10" i="11"/>
  <c r="D18" i="11"/>
  <c r="G22" i="11"/>
  <c r="C20" i="11"/>
  <c r="E18" i="11"/>
  <c r="G16" i="11"/>
  <c r="C14" i="11"/>
  <c r="I12" i="11"/>
  <c r="I10" i="11"/>
  <c r="F8" i="11"/>
  <c r="C8" i="11"/>
  <c r="C23" i="11"/>
  <c r="E21" i="11"/>
  <c r="E19" i="11"/>
  <c r="C17" i="11"/>
  <c r="C15" i="11"/>
  <c r="E13" i="11"/>
  <c r="C9" i="11"/>
  <c r="D8" i="11"/>
  <c r="D15" i="11"/>
  <c r="H9" i="11"/>
  <c r="H17" i="11"/>
  <c r="D22" i="11"/>
  <c r="D21" i="11"/>
  <c r="I22" i="11"/>
  <c r="F20" i="11"/>
  <c r="G20" i="11"/>
  <c r="G18" i="11"/>
  <c r="I16" i="11"/>
  <c r="I14" i="11"/>
  <c r="E12" i="11"/>
  <c r="G10" i="11"/>
  <c r="I8" i="11"/>
  <c r="I23" i="11"/>
  <c r="I21" i="11"/>
  <c r="D20" i="11"/>
  <c r="I19" i="11"/>
  <c r="G17" i="11"/>
  <c r="E15" i="11"/>
  <c r="G13" i="11"/>
  <c r="G11" i="11"/>
  <c r="I9" i="11"/>
  <c r="F18" i="11"/>
  <c r="D19" i="11"/>
  <c r="H11" i="11"/>
  <c r="F13" i="11"/>
  <c r="F23" i="11"/>
  <c r="D9" i="11"/>
  <c r="D17" i="11"/>
  <c r="F15" i="11"/>
  <c r="F11" i="11"/>
  <c r="F16" i="11"/>
  <c r="C16" i="11"/>
  <c r="B45" i="11"/>
  <c r="I24" i="11" s="1"/>
  <c r="H24" i="11" l="1"/>
  <c r="E24" i="11"/>
  <c r="D24" i="11"/>
  <c r="C24" i="11"/>
  <c r="F24" i="11"/>
  <c r="G24" i="11"/>
</calcChain>
</file>

<file path=xl/sharedStrings.xml><?xml version="1.0" encoding="utf-8"?>
<sst xmlns="http://schemas.openxmlformats.org/spreadsheetml/2006/main" count="212" uniqueCount="36">
  <si>
    <t>State</t>
  </si>
  <si>
    <t>State Appropriations</t>
  </si>
  <si>
    <t>WICHE</t>
  </si>
  <si>
    <t>Other</t>
  </si>
  <si>
    <t>Alaska</t>
  </si>
  <si>
    <t>Arizona</t>
  </si>
  <si>
    <t>California</t>
  </si>
  <si>
    <t>Colorado</t>
  </si>
  <si>
    <t>Hawaii</t>
  </si>
  <si>
    <t>Idaho</t>
  </si>
  <si>
    <t>Montana</t>
  </si>
  <si>
    <t>North Dakota</t>
  </si>
  <si>
    <t>New Mexico</t>
  </si>
  <si>
    <t>Nevada</t>
  </si>
  <si>
    <t>Oregon</t>
  </si>
  <si>
    <t>Utah</t>
  </si>
  <si>
    <t>Washington</t>
  </si>
  <si>
    <t>Wyoming</t>
  </si>
  <si>
    <t>South Dakota</t>
  </si>
  <si>
    <t>Local Government</t>
  </si>
  <si>
    <t>Table 38</t>
  </si>
  <si>
    <t>Table 38 (continued)</t>
  </si>
  <si>
    <t>Guam</t>
  </si>
  <si>
    <t>Northern Marianas</t>
  </si>
  <si>
    <t>Federal Grants &amp; Contracts</t>
  </si>
  <si>
    <t>Tuition &amp; Fees</t>
  </si>
  <si>
    <t>Total Revenues</t>
  </si>
  <si>
    <t>US</t>
  </si>
  <si>
    <t>N/A</t>
  </si>
  <si>
    <t>State 
Grants &amp; Contracts</t>
  </si>
  <si>
    <t>Gifts &amp;
Investment Return</t>
  </si>
  <si>
    <t>TWO-YEAR INSTITUTIONS</t>
  </si>
  <si>
    <t>BACCALAUREATE/MASTER'S INSTITUTIONS</t>
  </si>
  <si>
    <t>RESEARCH/DOCTORAL INSTITUTIONS</t>
  </si>
  <si>
    <t>(Table 38 continued on next page. See last page for table notes.)</t>
  </si>
  <si>
    <t>Distribution of Public Institutions' Revenues by Source and Institutional Type, FY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</si>
</sst>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
    <numFmt numFmtId="165" formatCode="&quot;$&quot;#,##0;[Red]&quot;$&quot;#,##0"/>
    <numFmt numFmtId="166" formatCode="&quot;$&quot;#,##0"/>
    <numFmt numFmtId="167" formatCode="_(&quot;$&quot;* #,##0_);_(&quot;$&quot;* \(#,##0\);_(&quot;$&quot;* &quot;-&quot;??_);_(@_)"/>
  </numFmts>
  <fonts count="14" x14ac:knownFonts="1">
    <font>
      <sz val="10"/>
      <name val="MS Sans Serif"/>
    </font>
    <font>
      <sz val="10"/>
      <name val="MS Sans Serif"/>
      <family val="2"/>
    </font>
    <font>
      <sz val="10"/>
      <color indexed="8"/>
      <name val="MS Sans Serif"/>
      <family val="2"/>
    </font>
    <font>
      <sz val="10"/>
      <name val="Arial"/>
      <family val="2"/>
    </font>
    <font>
      <b/>
      <sz val="12"/>
      <name val="Arial"/>
      <family val="2"/>
    </font>
    <font>
      <sz val="12"/>
      <name val="Arial"/>
      <family val="2"/>
    </font>
    <font>
      <sz val="12"/>
      <color indexed="8"/>
      <name val="Arial"/>
      <family val="2"/>
    </font>
    <font>
      <b/>
      <sz val="20"/>
      <name val="Arial"/>
      <family val="2"/>
    </font>
    <font>
      <b/>
      <sz val="16"/>
      <name val="Arial"/>
      <family val="2"/>
    </font>
    <font>
      <b/>
      <sz val="10"/>
      <name val="Arial"/>
      <family val="2"/>
    </font>
    <font>
      <sz val="16"/>
      <name val="Arial"/>
      <family val="2"/>
    </font>
    <font>
      <sz val="11"/>
      <name val="Arial"/>
      <family val="2"/>
    </font>
    <font>
      <b/>
      <sz val="10"/>
      <color indexed="8"/>
      <name val="Arial"/>
      <family val="2"/>
    </font>
    <font>
      <sz val="10"/>
      <color indexed="8"/>
      <name val="Arial"/>
      <family val="2"/>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double">
        <color indexed="8"/>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66">
    <xf numFmtId="0" fontId="0" fillId="0" borderId="0" xfId="0"/>
    <xf numFmtId="0" fontId="4" fillId="0" borderId="0" xfId="0" applyFont="1" applyAlignment="1">
      <alignment horizontal="right"/>
    </xf>
    <xf numFmtId="7" fontId="4" fillId="0" borderId="0" xfId="0" applyNumberFormat="1" applyFont="1" applyAlignment="1">
      <alignment horizontal="right"/>
    </xf>
    <xf numFmtId="0" fontId="4" fillId="0" borderId="0" xfId="0" applyFont="1" applyBorder="1"/>
    <xf numFmtId="165" fontId="6" fillId="0" borderId="0" xfId="2" applyNumberFormat="1" applyFont="1" applyFill="1" applyBorder="1" applyAlignment="1">
      <alignment horizontal="right" wrapText="1"/>
    </xf>
    <xf numFmtId="165" fontId="5" fillId="0" borderId="0" xfId="0" applyNumberFormat="1" applyFont="1" applyBorder="1"/>
    <xf numFmtId="166" fontId="5" fillId="0" borderId="0" xfId="0" applyNumberFormat="1" applyFont="1"/>
    <xf numFmtId="166" fontId="5" fillId="0" borderId="0" xfId="0" applyNumberFormat="1" applyFont="1" applyBorder="1"/>
    <xf numFmtId="0" fontId="5" fillId="0" borderId="0" xfId="0" applyFont="1" applyBorder="1"/>
    <xf numFmtId="0" fontId="8" fillId="0" borderId="0" xfId="0" applyFont="1" applyBorder="1" applyAlignment="1">
      <alignment horizontal="center"/>
    </xf>
    <xf numFmtId="0" fontId="8" fillId="0" borderId="0" xfId="0" applyFont="1" applyAlignment="1">
      <alignment horizontal="center"/>
    </xf>
    <xf numFmtId="7" fontId="5" fillId="0" borderId="0" xfId="0" applyNumberFormat="1" applyFont="1" applyBorder="1"/>
    <xf numFmtId="166" fontId="3" fillId="0" borderId="0" xfId="0" applyNumberFormat="1" applyFont="1"/>
    <xf numFmtId="7" fontId="3" fillId="0" borderId="0" xfId="0" applyNumberFormat="1" applyFont="1" applyBorder="1"/>
    <xf numFmtId="0" fontId="10" fillId="0" borderId="0" xfId="0" applyFont="1" applyAlignment="1">
      <alignment horizontal="center"/>
    </xf>
    <xf numFmtId="0" fontId="3" fillId="0" borderId="0" xfId="0" applyFont="1" applyBorder="1"/>
    <xf numFmtId="0" fontId="3" fillId="0" borderId="0" xfId="0" applyFont="1" applyAlignment="1">
      <alignment horizontal="right"/>
    </xf>
    <xf numFmtId="0" fontId="3" fillId="0" borderId="0" xfId="0" applyFont="1" applyBorder="1" applyAlignment="1">
      <alignment horizontal="right"/>
    </xf>
    <xf numFmtId="0" fontId="3" fillId="0" borderId="0" xfId="0" applyFont="1"/>
    <xf numFmtId="164" fontId="3" fillId="0" borderId="0" xfId="0" applyNumberFormat="1" applyFont="1"/>
    <xf numFmtId="7" fontId="3" fillId="0" borderId="0" xfId="0" applyNumberFormat="1" applyFont="1" applyAlignment="1">
      <alignment horizontal="right"/>
    </xf>
    <xf numFmtId="10" fontId="3" fillId="0" borderId="0" xfId="0" applyNumberFormat="1" applyFont="1" applyBorder="1"/>
    <xf numFmtId="7" fontId="3" fillId="0" borderId="0" xfId="0" applyNumberFormat="1" applyFont="1"/>
    <xf numFmtId="10" fontId="3" fillId="0" borderId="0" xfId="0" applyNumberFormat="1" applyFont="1"/>
    <xf numFmtId="7" fontId="5" fillId="0" borderId="0" xfId="0" applyNumberFormat="1" applyFont="1" applyBorder="1" applyAlignment="1">
      <alignment horizontal="right"/>
    </xf>
    <xf numFmtId="0" fontId="5" fillId="0" borderId="0" xfId="0" applyFont="1"/>
    <xf numFmtId="166" fontId="3" fillId="0" borderId="0" xfId="0" applyNumberFormat="1" applyFont="1" applyBorder="1"/>
    <xf numFmtId="0" fontId="4" fillId="0" borderId="0" xfId="0" applyFont="1" applyBorder="1" applyAlignment="1">
      <alignment horizontal="center"/>
    </xf>
    <xf numFmtId="166" fontId="5" fillId="0" borderId="0" xfId="0" applyNumberFormat="1" applyFont="1" applyBorder="1" applyAlignment="1">
      <alignment horizontal="right"/>
    </xf>
    <xf numFmtId="0" fontId="3" fillId="0" borderId="0" xfId="0" applyFont="1" applyAlignment="1">
      <alignment wrapText="1"/>
    </xf>
    <xf numFmtId="7" fontId="3" fillId="0" borderId="0" xfId="0" applyNumberFormat="1" applyFont="1" applyAlignment="1">
      <alignment wrapText="1"/>
    </xf>
    <xf numFmtId="0" fontId="7" fillId="0" borderId="0" xfId="0" applyFont="1" applyAlignment="1">
      <alignment horizontal="right"/>
    </xf>
    <xf numFmtId="165" fontId="5" fillId="0" borderId="0" xfId="0" applyNumberFormat="1" applyFont="1" applyBorder="1" applyAlignment="1">
      <alignment horizontal="right"/>
    </xf>
    <xf numFmtId="5" fontId="5" fillId="0" borderId="0" xfId="0" applyNumberFormat="1" applyFont="1" applyBorder="1" applyAlignment="1">
      <alignment horizontal="right"/>
    </xf>
    <xf numFmtId="7" fontId="3" fillId="0" borderId="0" xfId="0" applyNumberFormat="1" applyFont="1" applyBorder="1" applyAlignment="1">
      <alignment horizontal="right"/>
    </xf>
    <xf numFmtId="7" fontId="11" fillId="0" borderId="0" xfId="0" applyNumberFormat="1" applyFont="1" applyBorder="1"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5" fillId="0" borderId="0" xfId="0" applyNumberFormat="1" applyFont="1" applyAlignment="1">
      <alignment horizontal="right"/>
    </xf>
    <xf numFmtId="166" fontId="3" fillId="0" borderId="0" xfId="0" applyNumberFormat="1" applyFont="1" applyAlignment="1">
      <alignment vertical="top" wrapText="1"/>
    </xf>
    <xf numFmtId="0" fontId="3" fillId="0" borderId="0" xfId="0" applyFont="1" applyAlignment="1">
      <alignment vertical="top" wrapText="1"/>
    </xf>
    <xf numFmtId="0" fontId="4" fillId="0" borderId="0" xfId="0" applyFont="1" applyAlignment="1">
      <alignment horizontal="center"/>
    </xf>
    <xf numFmtId="0" fontId="9" fillId="0" borderId="1" xfId="0" applyFont="1" applyBorder="1" applyAlignment="1">
      <alignment wrapText="1"/>
    </xf>
    <xf numFmtId="0" fontId="9" fillId="0" borderId="2" xfId="0" applyFont="1" applyBorder="1" applyAlignment="1">
      <alignment horizontal="right" wrapText="1"/>
    </xf>
    <xf numFmtId="0" fontId="12" fillId="0" borderId="0" xfId="2" applyFont="1" applyFill="1" applyBorder="1" applyAlignment="1">
      <alignment horizontal="left" wrapText="1"/>
    </xf>
    <xf numFmtId="164" fontId="3" fillId="0" borderId="0" xfId="3" applyNumberFormat="1" applyFont="1" applyBorder="1" applyAlignment="1">
      <alignment horizontal="right"/>
    </xf>
    <xf numFmtId="0" fontId="9" fillId="0" borderId="0" xfId="0" applyFont="1" applyBorder="1"/>
    <xf numFmtId="164" fontId="3" fillId="0" borderId="0" xfId="0" applyNumberFormat="1" applyFont="1" applyBorder="1"/>
    <xf numFmtId="0" fontId="9" fillId="0" borderId="1" xfId="0" applyFont="1" applyBorder="1" applyAlignment="1">
      <alignment horizontal="left" wrapText="1"/>
    </xf>
    <xf numFmtId="0" fontId="9" fillId="0" borderId="1" xfId="0" applyFont="1" applyBorder="1" applyAlignment="1">
      <alignment horizontal="right" wrapText="1"/>
    </xf>
    <xf numFmtId="0" fontId="9" fillId="0" borderId="0" xfId="0" applyFont="1" applyBorder="1" applyAlignment="1">
      <alignment horizontal="right" wrapText="1"/>
    </xf>
    <xf numFmtId="7" fontId="5" fillId="0" borderId="0" xfId="0" applyNumberFormat="1" applyFont="1"/>
    <xf numFmtId="0" fontId="5" fillId="0" borderId="0" xfId="0" applyFont="1" applyAlignment="1">
      <alignment horizontal="right"/>
    </xf>
    <xf numFmtId="0" fontId="5" fillId="0" borderId="0" xfId="0" applyFont="1" applyAlignment="1">
      <alignment horizontal="center"/>
    </xf>
    <xf numFmtId="0" fontId="9" fillId="0" borderId="1" xfId="0" applyFont="1" applyBorder="1" applyAlignment="1">
      <alignment vertical="top" wrapText="1"/>
    </xf>
    <xf numFmtId="0" fontId="9" fillId="0" borderId="0" xfId="0" applyFont="1" applyAlignment="1">
      <alignment horizontal="right" vertical="top" wrapText="1"/>
    </xf>
    <xf numFmtId="0" fontId="9" fillId="0" borderId="0" xfId="0" applyFont="1" applyAlignment="1">
      <alignment horizontal="right"/>
    </xf>
    <xf numFmtId="166" fontId="3" fillId="0" borderId="0" xfId="1" applyNumberFormat="1" applyFont="1" applyBorder="1"/>
    <xf numFmtId="166" fontId="3" fillId="0" borderId="0" xfId="1" applyNumberFormat="1" applyFont="1" applyBorder="1" applyAlignment="1">
      <alignment horizontal="right"/>
    </xf>
    <xf numFmtId="0" fontId="12" fillId="0" borderId="0" xfId="2" applyFont="1" applyFill="1" applyBorder="1" applyAlignment="1">
      <alignment horizontal="left"/>
    </xf>
    <xf numFmtId="166" fontId="13" fillId="0" borderId="0" xfId="2" applyNumberFormat="1" applyFont="1" applyFill="1" applyBorder="1" applyAlignment="1">
      <alignment horizontal="right" wrapText="1"/>
    </xf>
    <xf numFmtId="5" fontId="13" fillId="0" borderId="0" xfId="2" applyNumberFormat="1" applyFont="1" applyFill="1" applyBorder="1" applyAlignment="1">
      <alignment horizontal="right" wrapText="1"/>
    </xf>
    <xf numFmtId="5" fontId="3" fillId="0" borderId="0" xfId="0" applyNumberFormat="1" applyFont="1" applyBorder="1" applyAlignment="1">
      <alignment horizontal="right"/>
    </xf>
    <xf numFmtId="167" fontId="3" fillId="0" borderId="0" xfId="1" applyNumberFormat="1" applyFont="1"/>
    <xf numFmtId="0" fontId="4" fillId="0" borderId="0" xfId="0" applyFont="1" applyBorder="1" applyAlignment="1">
      <alignment horizontal="center"/>
    </xf>
    <xf numFmtId="0" fontId="4" fillId="0" borderId="0" xfId="0" applyFont="1" applyAlignment="1">
      <alignment horizontal="center"/>
    </xf>
  </cellXfs>
  <cellStyles count="4">
    <cellStyle name="Currency" xfId="1" builtinId="4"/>
    <cellStyle name="Normal" xfId="0" builtinId="0"/>
    <cellStyle name="Normal_Sheet1" xfId="2"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151</xdr:row>
      <xdr:rowOff>0</xdr:rowOff>
    </xdr:from>
    <xdr:to>
      <xdr:col>8</xdr:col>
      <xdr:colOff>1251857</xdr:colOff>
      <xdr:row>160</xdr:row>
      <xdr:rowOff>11270</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0" y="29750657"/>
          <a:ext cx="13574486" cy="1742099"/>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100">
              <a:latin typeface="Arial" pitchFamily="34" charset="0"/>
              <a:ea typeface="Calibri"/>
              <a:cs typeface="Arial" pitchFamily="34" charset="0"/>
            </a:rPr>
            <a:t>Notes: As a result of changes in accounting standards by which public institutions are required to report financial data over the years, and in Carnegie Classifications, data in this table are not comparable to previous editions of this table. </a:t>
          </a:r>
          <a:r>
            <a:rPr lang="en-US" sz="1100">
              <a:solidFill>
                <a:sysClr val="windowText" lastClr="000000"/>
              </a:solidFill>
              <a:latin typeface="Arial" pitchFamily="34" charset="0"/>
              <a:ea typeface="Calibri"/>
              <a:cs typeface="Arial" pitchFamily="34" charset="0"/>
            </a:rPr>
            <a:t>The "Other" category includes federal appropriations; private gifts; endowment income; sales and services of educational services; auxiliary enterprises; hospital revenue; independent operations; capital appropriations; capital grants and gifts; and additions to permanent endowments. N/A </a:t>
          </a:r>
          <a:r>
            <a:rPr lang="en-US" sz="1100">
              <a:latin typeface="Arial" pitchFamily="34" charset="0"/>
              <a:ea typeface="Calibri"/>
              <a:cs typeface="Arial" pitchFamily="34" charset="0"/>
            </a:rPr>
            <a:t>indicates no data are relevant or available for a given state-revenue category combination. Colorado's figures reflect the unique way that state has funded public higher education since FY2006. Rather than state appropriations direct to institutions, Colorado’s College Opportunity Fund </a:t>
          </a:r>
          <a:r>
            <a:rPr lang="en-US" sz="1100">
              <a:solidFill>
                <a:sysClr val="windowText" lastClr="000000"/>
              </a:solidFill>
              <a:latin typeface="Arial" pitchFamily="34" charset="0"/>
              <a:ea typeface="Calibri"/>
              <a:cs typeface="Arial" pitchFamily="34" charset="0"/>
            </a:rPr>
            <a:t>(COF) </a:t>
          </a:r>
          <a:r>
            <a:rPr lang="en-US" sz="1100">
              <a:latin typeface="Arial" pitchFamily="34" charset="0"/>
              <a:ea typeface="Calibri"/>
              <a:cs typeface="Arial" pitchFamily="34" charset="0"/>
            </a:rPr>
            <a:t>funds institutions through stipends, which each state resident they enroll brings with them (under</a:t>
          </a:r>
          <a:r>
            <a:rPr lang="en-US" sz="1100" baseline="0">
              <a:latin typeface="Arial" pitchFamily="34" charset="0"/>
              <a:ea typeface="Calibri"/>
              <a:cs typeface="Arial" pitchFamily="34" charset="0"/>
            </a:rPr>
            <a:t> T</a:t>
          </a:r>
          <a:r>
            <a:rPr lang="en-US" sz="1100">
              <a:latin typeface="Arial" pitchFamily="34" charset="0"/>
              <a:ea typeface="Calibri"/>
              <a:cs typeface="Arial" pitchFamily="34" charset="0"/>
            </a:rPr>
            <a:t>uition &amp;</a:t>
          </a:r>
          <a:r>
            <a:rPr lang="en-US" sz="1100" baseline="0">
              <a:latin typeface="Arial" pitchFamily="34" charset="0"/>
              <a:ea typeface="Calibri"/>
              <a:cs typeface="Arial" pitchFamily="34" charset="0"/>
            </a:rPr>
            <a:t> F</a:t>
          </a:r>
          <a:r>
            <a:rPr lang="en-US" sz="1100">
              <a:latin typeface="Arial" pitchFamily="34" charset="0"/>
              <a:ea typeface="Calibri"/>
              <a:cs typeface="Arial" pitchFamily="34" charset="0"/>
            </a:rPr>
            <a:t>ees), and through fee-for-service contracts Colorado works out with its institutions for activities such as graduate education (under</a:t>
          </a:r>
          <a:r>
            <a:rPr lang="en-US" sz="1100" baseline="0">
              <a:latin typeface="Arial" pitchFamily="34" charset="0"/>
              <a:ea typeface="Calibri"/>
              <a:cs typeface="Arial" pitchFamily="34" charset="0"/>
            </a:rPr>
            <a:t> S</a:t>
          </a:r>
          <a:r>
            <a:rPr lang="en-US" sz="1100">
              <a:latin typeface="Arial" pitchFamily="34" charset="0"/>
              <a:ea typeface="Calibri"/>
              <a:cs typeface="Arial" pitchFamily="34" charset="0"/>
            </a:rPr>
            <a:t>tate Grants &amp; Contracts) category. The Colorado State Appropriation funds reported for two-year institutions are for public two community colleges that are not part of the state system nor the COF. The Commonwealth of the Northern Mariana Islands (Comm. of No. Marianas) is the first active member from among the U.S. Pacific territories and freely associated states to join WICHE; it has only one public institution, the Northern Marianas College. All of Alaska's</a:t>
          </a:r>
          <a:r>
            <a:rPr lang="en-US" sz="1100" baseline="0">
              <a:latin typeface="Arial" pitchFamily="34" charset="0"/>
              <a:ea typeface="Calibri"/>
              <a:cs typeface="Arial" pitchFamily="34" charset="0"/>
            </a:rPr>
            <a:t> community college campuses are under the umbrella of the University of Alaska System. </a:t>
          </a:r>
          <a:endParaRPr lang="en-US" sz="1100">
            <a:latin typeface="Arial" pitchFamily="34" charset="0"/>
            <a:ea typeface="Calibri"/>
            <a:cs typeface="Arial" pitchFamily="34" charset="0"/>
          </a:endParaRPr>
        </a:p>
        <a:p>
          <a:pPr algn="l" rtl="0">
            <a:defRPr sz="1000"/>
          </a:pPr>
          <a:endParaRPr lang="en-US" sz="1000" b="0" i="0" u="none" strike="noStrike" baseline="0">
            <a:solidFill>
              <a:srgbClr val="000000"/>
            </a:solidFill>
            <a:latin typeface="+mn-lt"/>
            <a:ea typeface="+mn-ea"/>
            <a:cs typeface="+mn-cs"/>
          </a:endParaRPr>
        </a:p>
        <a:p>
          <a:pPr algn="l" rtl="0">
            <a:defRPr sz="1000"/>
          </a:pPr>
          <a:r>
            <a:rPr lang="en-US" sz="1100" b="0" i="0" strike="noStrike">
              <a:solidFill>
                <a:srgbClr val="000000"/>
              </a:solidFill>
              <a:latin typeface="Arial" pitchFamily="34" charset="0"/>
              <a:cs typeface="Arial" pitchFamily="34" charset="0"/>
            </a:rPr>
            <a:t>Source: National Center for Education Statistics (NCES), Integrated Postsecondary Education Data System (IPEDS). </a:t>
          </a:r>
          <a:r>
            <a:rPr lang="en-US" sz="1100" b="0" i="1" strike="noStrike">
              <a:solidFill>
                <a:srgbClr val="000000"/>
              </a:solidFill>
              <a:latin typeface="Arial" pitchFamily="34" charset="0"/>
              <a:cs typeface="Arial" pitchFamily="34" charset="0"/>
            </a:rPr>
            <a:t>Finance Survey, Fiscal Year 2016</a:t>
          </a:r>
          <a:r>
            <a:rPr lang="en-US" sz="1100" b="0" i="0" strike="noStrike">
              <a:solidFill>
                <a:srgbClr val="000000"/>
              </a:solidFill>
              <a:latin typeface="Arial" pitchFamily="34" charset="0"/>
              <a:cs typeface="Arial" pitchFamily="34" charset="0"/>
            </a:rPr>
            <a:t>. WICHE calculations.</a:t>
          </a:r>
        </a:p>
        <a:p>
          <a:pPr algn="l" rtl="0">
            <a:defRPr sz="1000"/>
          </a:pPr>
          <a:r>
            <a:rPr lang="en-US" sz="10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8"/>
  <sheetViews>
    <sheetView tabSelected="1" topLeftCell="A121" zoomScale="70" zoomScaleNormal="70" workbookViewId="0">
      <selection activeCell="C19" sqref="C19"/>
    </sheetView>
  </sheetViews>
  <sheetFormatPr defaultColWidth="9.140625" defaultRowHeight="12.75" x14ac:dyDescent="0.2"/>
  <cols>
    <col min="1" max="1" width="21" style="18" customWidth="1"/>
    <col min="2" max="2" width="21" style="18" bestFit="1" customWidth="1"/>
    <col min="3" max="3" width="19.5703125" style="16" bestFit="1" customWidth="1"/>
    <col min="4" max="4" width="26" style="16" bestFit="1" customWidth="1"/>
    <col min="5" max="5" width="21.42578125" style="16" bestFit="1" customWidth="1"/>
    <col min="6" max="6" width="24.5703125" style="16" bestFit="1" customWidth="1"/>
    <col min="7" max="7" width="23.28515625" style="16" bestFit="1" customWidth="1"/>
    <col min="8" max="8" width="22.85546875" style="16" customWidth="1"/>
    <col min="9" max="9" width="19.5703125" style="16" customWidth="1"/>
    <col min="10" max="10" width="15.7109375" style="18" customWidth="1"/>
    <col min="11" max="11" width="16.42578125" style="18" customWidth="1"/>
    <col min="12" max="12" width="18.7109375" style="18" customWidth="1"/>
    <col min="13" max="13" width="9.85546875" style="18" customWidth="1"/>
    <col min="14" max="14" width="13.85546875" style="18" customWidth="1"/>
    <col min="15" max="15" width="14" style="18" customWidth="1"/>
    <col min="16" max="21" width="9.140625" style="18"/>
    <col min="22" max="22" width="13.85546875" style="18" customWidth="1"/>
    <col min="23" max="23" width="9.5703125" style="18" customWidth="1"/>
    <col min="24" max="16384" width="9.140625" style="18"/>
  </cols>
  <sheetData>
    <row r="1" spans="1:14" s="25" customFormat="1" ht="20.100000000000001" customHeight="1" x14ac:dyDescent="0.25">
      <c r="A1" s="65" t="s">
        <v>20</v>
      </c>
      <c r="B1" s="65"/>
      <c r="C1" s="65"/>
      <c r="D1" s="65"/>
      <c r="E1" s="65"/>
      <c r="F1" s="65"/>
      <c r="G1" s="65"/>
      <c r="H1" s="65"/>
      <c r="I1" s="65"/>
    </row>
    <row r="2" spans="1:14" s="25" customFormat="1" ht="20.100000000000001" customHeight="1" x14ac:dyDescent="0.25">
      <c r="A2" s="65" t="s">
        <v>35</v>
      </c>
      <c r="B2" s="65"/>
      <c r="C2" s="65"/>
      <c r="D2" s="65"/>
      <c r="E2" s="65"/>
      <c r="F2" s="65"/>
      <c r="G2" s="65"/>
      <c r="H2" s="65"/>
      <c r="I2" s="65"/>
    </row>
    <row r="3" spans="1:14" s="25" customFormat="1" ht="11.25" customHeight="1" x14ac:dyDescent="0.25">
      <c r="A3" s="41"/>
      <c r="B3" s="41"/>
      <c r="C3" s="1"/>
      <c r="D3" s="1"/>
      <c r="E3" s="1"/>
      <c r="F3" s="1"/>
      <c r="G3" s="1"/>
      <c r="H3" s="1"/>
      <c r="I3" s="1"/>
    </row>
    <row r="4" spans="1:14" s="25" customFormat="1" ht="20.100000000000001" customHeight="1" x14ac:dyDescent="0.25">
      <c r="A4" s="65" t="s">
        <v>31</v>
      </c>
      <c r="B4" s="65"/>
      <c r="C4" s="65"/>
      <c r="D4" s="65"/>
      <c r="E4" s="65"/>
      <c r="F4" s="65"/>
      <c r="G4" s="65"/>
      <c r="H4" s="65"/>
      <c r="I4" s="65"/>
    </row>
    <row r="5" spans="1:14" ht="20.25" x14ac:dyDescent="0.3">
      <c r="A5" s="1"/>
      <c r="B5" s="1"/>
      <c r="C5" s="2"/>
      <c r="D5" s="2"/>
      <c r="E5" s="2"/>
      <c r="F5" s="2"/>
      <c r="G5" s="2"/>
      <c r="H5" s="2"/>
      <c r="I5" s="2"/>
      <c r="J5" s="10"/>
    </row>
    <row r="6" spans="1:14" s="29" customFormat="1" ht="26.25" thickBot="1" x14ac:dyDescent="0.25">
      <c r="A6" s="42" t="s">
        <v>0</v>
      </c>
      <c r="B6" s="42"/>
      <c r="C6" s="43" t="s">
        <v>25</v>
      </c>
      <c r="D6" s="43" t="s">
        <v>1</v>
      </c>
      <c r="E6" s="43" t="s">
        <v>24</v>
      </c>
      <c r="F6" s="43" t="s">
        <v>29</v>
      </c>
      <c r="G6" s="43" t="s">
        <v>19</v>
      </c>
      <c r="H6" s="43" t="s">
        <v>30</v>
      </c>
      <c r="I6" s="43" t="s">
        <v>3</v>
      </c>
    </row>
    <row r="7" spans="1:14" ht="13.5" thickTop="1" x14ac:dyDescent="0.2">
      <c r="A7" s="44" t="s">
        <v>4</v>
      </c>
      <c r="B7" s="44"/>
      <c r="C7" s="45" t="s">
        <v>28</v>
      </c>
      <c r="D7" s="45" t="s">
        <v>28</v>
      </c>
      <c r="E7" s="45" t="s">
        <v>28</v>
      </c>
      <c r="F7" s="45" t="s">
        <v>28</v>
      </c>
      <c r="G7" s="45" t="s">
        <v>28</v>
      </c>
      <c r="H7" s="45" t="s">
        <v>28</v>
      </c>
      <c r="I7" s="45" t="s">
        <v>28</v>
      </c>
    </row>
    <row r="8" spans="1:14" x14ac:dyDescent="0.2">
      <c r="A8" s="44" t="s">
        <v>5</v>
      </c>
      <c r="B8" s="44"/>
      <c r="C8" s="45">
        <f t="shared" ref="C8:C17" si="0">C29/B29</f>
        <v>0.35403480274543347</v>
      </c>
      <c r="D8" s="45">
        <f t="shared" ref="D8:D17" si="1">D29/B29</f>
        <v>7.8107613642360296E-2</v>
      </c>
      <c r="E8" s="45">
        <f t="shared" ref="E8:E17" si="2">E29/B29</f>
        <v>0.44980553989357225</v>
      </c>
      <c r="F8" s="45">
        <f t="shared" ref="F8:F17" si="3">F29/B29</f>
        <v>2.5351286923106005E-2</v>
      </c>
      <c r="G8" s="45">
        <f t="shared" ref="G8:G17" si="4">G29/B29</f>
        <v>2.3589285554189907E-2</v>
      </c>
      <c r="H8" s="45">
        <f t="shared" ref="H8:H17" si="5">H29/B29</f>
        <v>2.5390716070651239E-2</v>
      </c>
      <c r="I8" s="45">
        <f t="shared" ref="I8:I17" si="6">I29/B29</f>
        <v>4.3720755170686819E-2</v>
      </c>
    </row>
    <row r="9" spans="1:14" x14ac:dyDescent="0.2">
      <c r="A9" s="44" t="s">
        <v>6</v>
      </c>
      <c r="B9" s="44"/>
      <c r="C9" s="45">
        <f t="shared" si="0"/>
        <v>8.9452546342667416E-2</v>
      </c>
      <c r="D9" s="45">
        <f t="shared" si="1"/>
        <v>0.37576226852063993</v>
      </c>
      <c r="E9" s="45">
        <f t="shared" si="2"/>
        <v>0.21722251119411179</v>
      </c>
      <c r="F9" s="45">
        <f t="shared" si="3"/>
        <v>0.17679094595994924</v>
      </c>
      <c r="G9" s="45">
        <f t="shared" si="4"/>
        <v>2.3717756300596478E-2</v>
      </c>
      <c r="H9" s="45">
        <f t="shared" si="5"/>
        <v>1.1880794423983262E-3</v>
      </c>
      <c r="I9" s="45">
        <f t="shared" si="6"/>
        <v>0.11586589223963686</v>
      </c>
      <c r="K9" s="19"/>
    </row>
    <row r="10" spans="1:14" x14ac:dyDescent="0.2">
      <c r="A10" s="44" t="s">
        <v>7</v>
      </c>
      <c r="B10" s="44"/>
      <c r="C10" s="45">
        <f t="shared" si="0"/>
        <v>0.41242600372919647</v>
      </c>
      <c r="D10" s="45">
        <f t="shared" si="1"/>
        <v>2.7032856059049055E-2</v>
      </c>
      <c r="E10" s="45">
        <f t="shared" si="2"/>
        <v>0.21716761886639335</v>
      </c>
      <c r="F10" s="45">
        <f t="shared" si="3"/>
        <v>0.12173836973111025</v>
      </c>
      <c r="G10" s="45">
        <f t="shared" si="4"/>
        <v>1.2864900427319706E-2</v>
      </c>
      <c r="H10" s="45">
        <f t="shared" si="5"/>
        <v>5.9847921011034521E-4</v>
      </c>
      <c r="I10" s="45">
        <f t="shared" si="6"/>
        <v>0.20817177197682082</v>
      </c>
      <c r="K10" s="19"/>
      <c r="M10" s="15"/>
      <c r="N10" s="15"/>
    </row>
    <row r="11" spans="1:14" x14ac:dyDescent="0.2">
      <c r="A11" s="59" t="s">
        <v>22</v>
      </c>
      <c r="B11" s="44"/>
      <c r="C11" s="45">
        <f>C32/B32</f>
        <v>0.19031717709198731</v>
      </c>
      <c r="D11" s="45">
        <f t="shared" si="1"/>
        <v>0</v>
      </c>
      <c r="E11" s="45">
        <f t="shared" si="2"/>
        <v>0.71261400437757938</v>
      </c>
      <c r="F11" s="45">
        <f t="shared" si="3"/>
        <v>0</v>
      </c>
      <c r="G11" s="45">
        <f t="shared" si="4"/>
        <v>0</v>
      </c>
      <c r="H11" s="45">
        <f t="shared" si="5"/>
        <v>0</v>
      </c>
      <c r="I11" s="45">
        <f t="shared" si="6"/>
        <v>9.7068818530433282E-2</v>
      </c>
      <c r="K11" s="19"/>
      <c r="M11" s="15"/>
      <c r="N11" s="15"/>
    </row>
    <row r="12" spans="1:14" x14ac:dyDescent="0.2">
      <c r="A12" s="44" t="s">
        <v>8</v>
      </c>
      <c r="B12" s="44"/>
      <c r="C12" s="45">
        <f>C33/B33</f>
        <v>0.17450158302295968</v>
      </c>
      <c r="D12" s="45">
        <f t="shared" si="1"/>
        <v>0.40139187215851252</v>
      </c>
      <c r="E12" s="45">
        <f t="shared" si="2"/>
        <v>0.21231482287576392</v>
      </c>
      <c r="F12" s="45">
        <f t="shared" si="3"/>
        <v>0.18343056689296117</v>
      </c>
      <c r="G12" s="45">
        <f t="shared" si="4"/>
        <v>3.5987953715251094E-3</v>
      </c>
      <c r="H12" s="45">
        <f t="shared" si="5"/>
        <v>1.960256319326486E-6</v>
      </c>
      <c r="I12" s="45">
        <f t="shared" si="6"/>
        <v>2.4760399421958311E-2</v>
      </c>
      <c r="K12" s="19"/>
      <c r="M12" s="15"/>
      <c r="N12" s="15"/>
    </row>
    <row r="13" spans="1:14" x14ac:dyDescent="0.2">
      <c r="A13" s="44" t="s">
        <v>9</v>
      </c>
      <c r="B13" s="44"/>
      <c r="C13" s="45">
        <f t="shared" si="0"/>
        <v>0.20632381095345922</v>
      </c>
      <c r="D13" s="45">
        <f t="shared" si="1"/>
        <v>0.32123285611188945</v>
      </c>
      <c r="E13" s="45">
        <f t="shared" si="2"/>
        <v>0.28387011318698735</v>
      </c>
      <c r="F13" s="45">
        <f t="shared" si="3"/>
        <v>2.6082128670247964E-2</v>
      </c>
      <c r="G13" s="45">
        <f t="shared" si="4"/>
        <v>7.1874587424886017E-3</v>
      </c>
      <c r="H13" s="45">
        <f t="shared" si="5"/>
        <v>1.6192604980033051E-2</v>
      </c>
      <c r="I13" s="45">
        <f t="shared" si="6"/>
        <v>0.13911102735489439</v>
      </c>
      <c r="K13" s="19"/>
      <c r="M13" s="15"/>
      <c r="N13" s="15"/>
    </row>
    <row r="14" spans="1:14" x14ac:dyDescent="0.2">
      <c r="A14" s="44" t="s">
        <v>10</v>
      </c>
      <c r="B14" s="44"/>
      <c r="C14" s="45">
        <f t="shared" si="0"/>
        <v>0.19436444276353751</v>
      </c>
      <c r="D14" s="45">
        <f t="shared" si="1"/>
        <v>0.34284081022235247</v>
      </c>
      <c r="E14" s="45">
        <f t="shared" si="2"/>
        <v>0.28401670729279127</v>
      </c>
      <c r="F14" s="45">
        <f t="shared" si="3"/>
        <v>1.8614138659926123E-2</v>
      </c>
      <c r="G14" s="45">
        <f t="shared" si="4"/>
        <v>3.3613307589873347E-2</v>
      </c>
      <c r="H14" s="45">
        <f t="shared" si="5"/>
        <v>4.1418355575454447E-3</v>
      </c>
      <c r="I14" s="45">
        <f t="shared" si="6"/>
        <v>0.12240875791397379</v>
      </c>
      <c r="K14" s="19"/>
      <c r="M14" s="15"/>
      <c r="N14" s="15"/>
    </row>
    <row r="15" spans="1:14" x14ac:dyDescent="0.2">
      <c r="A15" s="44" t="s">
        <v>13</v>
      </c>
      <c r="B15" s="44"/>
      <c r="C15" s="45">
        <f t="shared" si="0"/>
        <v>0.21967886253600538</v>
      </c>
      <c r="D15" s="45">
        <f t="shared" si="1"/>
        <v>0.44828706257277684</v>
      </c>
      <c r="E15" s="45">
        <f t="shared" si="2"/>
        <v>0.23584605013176441</v>
      </c>
      <c r="F15" s="45">
        <f t="shared" si="3"/>
        <v>1.8208003922289637E-2</v>
      </c>
      <c r="G15" s="45">
        <f t="shared" si="4"/>
        <v>4.6975546975546977E-3</v>
      </c>
      <c r="H15" s="45">
        <f t="shared" si="5"/>
        <v>7.2409143837715269E-3</v>
      </c>
      <c r="I15" s="45">
        <f t="shared" si="6"/>
        <v>6.6041551755837466E-2</v>
      </c>
      <c r="K15" s="19"/>
      <c r="M15" s="15"/>
      <c r="N15" s="15"/>
    </row>
    <row r="16" spans="1:14" x14ac:dyDescent="0.2">
      <c r="A16" s="44" t="s">
        <v>12</v>
      </c>
      <c r="B16" s="44"/>
      <c r="C16" s="45">
        <f t="shared" si="0"/>
        <v>0.11400875883142816</v>
      </c>
      <c r="D16" s="45">
        <f t="shared" si="1"/>
        <v>0.42258364012409377</v>
      </c>
      <c r="E16" s="45">
        <f t="shared" si="2"/>
        <v>0.26154678145139593</v>
      </c>
      <c r="F16" s="45">
        <f t="shared" si="3"/>
        <v>4.8027165499920171E-2</v>
      </c>
      <c r="G16" s="45">
        <f t="shared" si="4"/>
        <v>9.8552715725201672E-3</v>
      </c>
      <c r="H16" s="45">
        <f t="shared" si="5"/>
        <v>3.2267306289777398E-3</v>
      </c>
      <c r="I16" s="45">
        <f t="shared" si="6"/>
        <v>0.14075165189166403</v>
      </c>
      <c r="K16" s="19"/>
      <c r="N16" s="15"/>
    </row>
    <row r="17" spans="1:22" x14ac:dyDescent="0.2">
      <c r="A17" s="44" t="s">
        <v>11</v>
      </c>
      <c r="B17" s="44"/>
      <c r="C17" s="45">
        <f t="shared" si="0"/>
        <v>0.16918707296354107</v>
      </c>
      <c r="D17" s="45">
        <f t="shared" si="1"/>
        <v>0.35069444156498175</v>
      </c>
      <c r="E17" s="45">
        <f t="shared" si="2"/>
        <v>0.12735677608796517</v>
      </c>
      <c r="F17" s="45">
        <f t="shared" si="3"/>
        <v>3.2353562990320495E-2</v>
      </c>
      <c r="G17" s="45">
        <f t="shared" si="4"/>
        <v>2.7373111731810577E-3</v>
      </c>
      <c r="H17" s="45">
        <f t="shared" si="5"/>
        <v>4.4266736976448132E-2</v>
      </c>
      <c r="I17" s="45">
        <f t="shared" si="6"/>
        <v>0.27340409824356232</v>
      </c>
      <c r="K17" s="19"/>
      <c r="N17" s="15"/>
    </row>
    <row r="18" spans="1:22" x14ac:dyDescent="0.2">
      <c r="A18" s="44" t="s">
        <v>23</v>
      </c>
      <c r="B18" s="44"/>
      <c r="C18" s="45">
        <f>C39/B39</f>
        <v>9.0167363525045771E-2</v>
      </c>
      <c r="D18" s="45">
        <f t="shared" ref="D18:D25" si="7">D39/B39</f>
        <v>0.25571866151057704</v>
      </c>
      <c r="E18" s="45">
        <f t="shared" ref="E18:E25" si="8">E39/B39</f>
        <v>0.5702165207248866</v>
      </c>
      <c r="F18" s="45">
        <f t="shared" ref="F18:F25" si="9">F39/B39</f>
        <v>0</v>
      </c>
      <c r="G18" s="45">
        <f t="shared" ref="G18:G25" si="10">G39/B39</f>
        <v>0</v>
      </c>
      <c r="H18" s="45">
        <f t="shared" ref="H18:H25" si="11">H39/B39</f>
        <v>0</v>
      </c>
      <c r="I18" s="45">
        <f t="shared" ref="I18:I25" si="12">I39/B39</f>
        <v>8.389745423949066E-2</v>
      </c>
      <c r="K18" s="19"/>
      <c r="N18" s="15"/>
    </row>
    <row r="19" spans="1:22" x14ac:dyDescent="0.2">
      <c r="A19" s="44" t="s">
        <v>14</v>
      </c>
      <c r="B19" s="44"/>
      <c r="C19" s="45">
        <f t="shared" ref="C18:C24" si="13">C40/B40</f>
        <v>0.24516302969614837</v>
      </c>
      <c r="D19" s="45">
        <f t="shared" si="7"/>
        <v>0.3418554989522376</v>
      </c>
      <c r="E19" s="45">
        <f t="shared" si="8"/>
        <v>0.21388406033067531</v>
      </c>
      <c r="F19" s="45">
        <f t="shared" si="9"/>
        <v>4.5884463976640852E-2</v>
      </c>
      <c r="G19" s="45">
        <f t="shared" si="10"/>
        <v>1.9637042841004371E-2</v>
      </c>
      <c r="H19" s="45">
        <f t="shared" si="11"/>
        <v>8.3139687411672755E-4</v>
      </c>
      <c r="I19" s="45">
        <f t="shared" si="12"/>
        <v>0.13274450732917678</v>
      </c>
      <c r="K19" s="19"/>
      <c r="N19" s="15"/>
    </row>
    <row r="20" spans="1:22" x14ac:dyDescent="0.2">
      <c r="A20" s="44" t="s">
        <v>18</v>
      </c>
      <c r="B20" s="44"/>
      <c r="C20" s="45">
        <f t="shared" si="13"/>
        <v>0.28474806358966276</v>
      </c>
      <c r="D20" s="45">
        <f t="shared" si="7"/>
        <v>0.23722214399810715</v>
      </c>
      <c r="E20" s="45">
        <f t="shared" si="8"/>
        <v>0.15931659937767412</v>
      </c>
      <c r="F20" s="45">
        <f t="shared" si="9"/>
        <v>0.23178357028679655</v>
      </c>
      <c r="G20" s="45">
        <f t="shared" si="10"/>
        <v>0</v>
      </c>
      <c r="H20" s="45">
        <f t="shared" si="11"/>
        <v>0</v>
      </c>
      <c r="I20" s="45">
        <f t="shared" si="12"/>
        <v>8.6929622747759422E-2</v>
      </c>
      <c r="K20" s="19"/>
      <c r="N20" s="15"/>
    </row>
    <row r="21" spans="1:22" x14ac:dyDescent="0.2">
      <c r="A21" s="44" t="s">
        <v>15</v>
      </c>
      <c r="B21" s="44"/>
      <c r="C21" s="45">
        <f t="shared" si="13"/>
        <v>0.27218932869957135</v>
      </c>
      <c r="D21" s="45">
        <f t="shared" si="7"/>
        <v>0.45944101583495817</v>
      </c>
      <c r="E21" s="45">
        <f t="shared" si="8"/>
        <v>0.16325966718429755</v>
      </c>
      <c r="F21" s="45">
        <f t="shared" si="9"/>
        <v>1.0269569631371553E-2</v>
      </c>
      <c r="G21" s="45">
        <f t="shared" si="10"/>
        <v>7.033268649908225E-3</v>
      </c>
      <c r="H21" s="45">
        <f t="shared" si="11"/>
        <v>5.7819375663407261E-3</v>
      </c>
      <c r="I21" s="45">
        <f t="shared" si="12"/>
        <v>8.2025212433552402E-2</v>
      </c>
      <c r="K21" s="19"/>
      <c r="N21" s="15"/>
      <c r="O21" s="15"/>
      <c r="P21" s="15"/>
      <c r="Q21" s="15"/>
      <c r="R21" s="15"/>
      <c r="S21" s="15"/>
    </row>
    <row r="22" spans="1:22" x14ac:dyDescent="0.2">
      <c r="A22" s="44" t="s">
        <v>16</v>
      </c>
      <c r="B22" s="44"/>
      <c r="C22" s="45">
        <f t="shared" si="13"/>
        <v>0.18768370464424872</v>
      </c>
      <c r="D22" s="45">
        <f t="shared" si="7"/>
        <v>0.31324573888326934</v>
      </c>
      <c r="E22" s="45">
        <f t="shared" si="8"/>
        <v>0.13933933830286083</v>
      </c>
      <c r="F22" s="45">
        <f t="shared" si="9"/>
        <v>9.0199201480701124E-2</v>
      </c>
      <c r="G22" s="45">
        <f t="shared" si="10"/>
        <v>9.8980148310907248E-2</v>
      </c>
      <c r="H22" s="45">
        <f t="shared" si="11"/>
        <v>6.9150588939151962E-3</v>
      </c>
      <c r="I22" s="45">
        <f t="shared" si="12"/>
        <v>0.16363680948409753</v>
      </c>
      <c r="K22" s="19"/>
      <c r="N22" s="15"/>
      <c r="O22" s="15"/>
      <c r="P22" s="15"/>
      <c r="Q22" s="15"/>
      <c r="R22" s="15"/>
      <c r="S22" s="15"/>
    </row>
    <row r="23" spans="1:22" x14ac:dyDescent="0.2">
      <c r="A23" s="44" t="s">
        <v>17</v>
      </c>
      <c r="B23" s="44"/>
      <c r="C23" s="45">
        <f t="shared" si="13"/>
        <v>0.11718427162957157</v>
      </c>
      <c r="D23" s="45">
        <f t="shared" si="7"/>
        <v>0.46475279321128948</v>
      </c>
      <c r="E23" s="45">
        <f t="shared" si="8"/>
        <v>0.1108732575127714</v>
      </c>
      <c r="F23" s="45">
        <f t="shared" si="9"/>
        <v>5.5574780564443912E-2</v>
      </c>
      <c r="G23" s="45">
        <f t="shared" si="10"/>
        <v>4.0136867551078641E-2</v>
      </c>
      <c r="H23" s="45">
        <f t="shared" si="11"/>
        <v>8.8294609635864701E-3</v>
      </c>
      <c r="I23" s="45">
        <f t="shared" si="12"/>
        <v>0.20264856856725852</v>
      </c>
      <c r="K23" s="19"/>
      <c r="N23" s="15"/>
      <c r="O23" s="15"/>
      <c r="P23" s="15"/>
      <c r="Q23" s="15"/>
      <c r="R23" s="15"/>
      <c r="S23" s="15"/>
    </row>
    <row r="24" spans="1:22" ht="24.75" customHeight="1" x14ac:dyDescent="0.2">
      <c r="A24" s="46" t="s">
        <v>2</v>
      </c>
      <c r="B24" s="46"/>
      <c r="C24" s="45">
        <f t="shared" si="13"/>
        <v>0.1488443460955759</v>
      </c>
      <c r="D24" s="45">
        <f t="shared" si="7"/>
        <v>0.34273067365168258</v>
      </c>
      <c r="E24" s="45">
        <f t="shared" si="8"/>
        <v>0.21562791014552971</v>
      </c>
      <c r="F24" s="45">
        <f t="shared" si="9"/>
        <v>0.13295476899132069</v>
      </c>
      <c r="G24" s="45">
        <f t="shared" si="10"/>
        <v>3.1271095503284177E-2</v>
      </c>
      <c r="H24" s="45">
        <f t="shared" si="11"/>
        <v>3.8487203008457697E-3</v>
      </c>
      <c r="I24" s="45">
        <f t="shared" si="12"/>
        <v>0.12472248531176118</v>
      </c>
      <c r="J24" s="47"/>
      <c r="K24" s="19"/>
      <c r="M24" s="15"/>
      <c r="N24" s="15"/>
      <c r="O24" s="15"/>
      <c r="P24" s="15"/>
      <c r="Q24" s="15"/>
      <c r="R24" s="15"/>
      <c r="S24" s="15"/>
    </row>
    <row r="25" spans="1:22" ht="15.75" customHeight="1" x14ac:dyDescent="0.2">
      <c r="A25" s="46" t="s">
        <v>27</v>
      </c>
      <c r="B25" s="46"/>
      <c r="C25" s="45">
        <f>C46/B46</f>
        <v>0.20916714437251099</v>
      </c>
      <c r="D25" s="45">
        <f t="shared" si="7"/>
        <v>0.32019728685629906</v>
      </c>
      <c r="E25" s="45">
        <f t="shared" si="8"/>
        <v>0.24126117972852384</v>
      </c>
      <c r="F25" s="45">
        <f t="shared" si="9"/>
        <v>7.9537185138534194E-2</v>
      </c>
      <c r="G25" s="45">
        <f t="shared" si="10"/>
        <v>1.8010181505179666E-2</v>
      </c>
      <c r="H25" s="45">
        <f t="shared" si="11"/>
        <v>6.6471054535238291E-3</v>
      </c>
      <c r="I25" s="45">
        <f t="shared" si="12"/>
        <v>0.1251799169454284</v>
      </c>
      <c r="J25" s="47"/>
      <c r="K25" s="19"/>
      <c r="M25" s="15"/>
      <c r="N25" s="15"/>
      <c r="O25" s="15"/>
      <c r="P25" s="15"/>
      <c r="Q25" s="15"/>
      <c r="R25" s="15"/>
      <c r="S25" s="15"/>
    </row>
    <row r="26" spans="1:22" s="15" customFormat="1" x14ac:dyDescent="0.2">
      <c r="A26" s="46"/>
      <c r="C26" s="17"/>
      <c r="D26" s="17"/>
      <c r="E26" s="17"/>
      <c r="F26" s="17"/>
      <c r="G26" s="17"/>
      <c r="H26" s="17"/>
      <c r="I26" s="17"/>
      <c r="U26" s="21"/>
    </row>
    <row r="27" spans="1:22" s="29" customFormat="1" ht="26.25" thickBot="1" x14ac:dyDescent="0.25">
      <c r="A27" s="48" t="s">
        <v>0</v>
      </c>
      <c r="B27" s="49" t="s">
        <v>26</v>
      </c>
      <c r="C27" s="43" t="s">
        <v>25</v>
      </c>
      <c r="D27" s="43" t="s">
        <v>1</v>
      </c>
      <c r="E27" s="43" t="s">
        <v>24</v>
      </c>
      <c r="F27" s="43" t="s">
        <v>29</v>
      </c>
      <c r="G27" s="43" t="s">
        <v>19</v>
      </c>
      <c r="H27" s="43" t="s">
        <v>30</v>
      </c>
      <c r="I27" s="43" t="s">
        <v>3</v>
      </c>
      <c r="J27" s="50"/>
      <c r="L27" s="30"/>
      <c r="M27" s="30"/>
      <c r="N27" s="30"/>
      <c r="O27" s="30"/>
    </row>
    <row r="28" spans="1:22" ht="13.5" thickTop="1" x14ac:dyDescent="0.2">
      <c r="A28" s="44" t="s">
        <v>4</v>
      </c>
      <c r="B28" s="61" t="s">
        <v>28</v>
      </c>
      <c r="C28" s="61" t="s">
        <v>28</v>
      </c>
      <c r="D28" s="61" t="s">
        <v>28</v>
      </c>
      <c r="E28" s="61" t="s">
        <v>28</v>
      </c>
      <c r="F28" s="61" t="s">
        <v>28</v>
      </c>
      <c r="G28" s="61" t="s">
        <v>28</v>
      </c>
      <c r="H28" s="61" t="s">
        <v>28</v>
      </c>
      <c r="I28" s="61" t="s">
        <v>28</v>
      </c>
      <c r="J28" s="63"/>
    </row>
    <row r="29" spans="1:22" s="15" customFormat="1" x14ac:dyDescent="0.2">
      <c r="A29" s="44" t="s">
        <v>5</v>
      </c>
      <c r="B29" s="61">
        <f t="shared" ref="B29:B44" si="14">SUM(C29:I29)</f>
        <v>628418354</v>
      </c>
      <c r="C29" s="61">
        <v>222481968</v>
      </c>
      <c r="D29" s="61">
        <v>49084258</v>
      </c>
      <c r="E29" s="61">
        <v>282666057</v>
      </c>
      <c r="F29" s="61">
        <v>15931214</v>
      </c>
      <c r="G29" s="61">
        <v>14823940</v>
      </c>
      <c r="H29" s="61">
        <v>15955992</v>
      </c>
      <c r="I29" s="61">
        <v>27474925</v>
      </c>
      <c r="J29" s="63"/>
    </row>
    <row r="30" spans="1:22" x14ac:dyDescent="0.2">
      <c r="A30" s="44" t="s">
        <v>6</v>
      </c>
      <c r="B30" s="61">
        <f t="shared" si="14"/>
        <v>9204324736</v>
      </c>
      <c r="C30" s="61">
        <v>823350285</v>
      </c>
      <c r="D30" s="61">
        <v>3458637943</v>
      </c>
      <c r="E30" s="61">
        <v>1999386533</v>
      </c>
      <c r="F30" s="61">
        <v>1627241277</v>
      </c>
      <c r="G30" s="61">
        <v>218305931</v>
      </c>
      <c r="H30" s="61">
        <v>10935469</v>
      </c>
      <c r="I30" s="61">
        <v>1066467298</v>
      </c>
      <c r="J30" s="63"/>
      <c r="V30" s="23"/>
    </row>
    <row r="31" spans="1:22" s="15" customFormat="1" x14ac:dyDescent="0.2">
      <c r="A31" s="44" t="s">
        <v>7</v>
      </c>
      <c r="B31" s="61">
        <f t="shared" si="14"/>
        <v>653045241</v>
      </c>
      <c r="C31" s="61">
        <v>269332839</v>
      </c>
      <c r="D31" s="61">
        <v>17653678</v>
      </c>
      <c r="E31" s="61">
        <v>141820280</v>
      </c>
      <c r="F31" s="61">
        <v>79500663</v>
      </c>
      <c r="G31" s="61">
        <v>8401362</v>
      </c>
      <c r="H31" s="61">
        <v>390834</v>
      </c>
      <c r="I31" s="61">
        <v>135945585</v>
      </c>
      <c r="J31" s="63"/>
      <c r="K31" s="18"/>
      <c r="V31" s="21"/>
    </row>
    <row r="32" spans="1:22" s="15" customFormat="1" x14ac:dyDescent="0.2">
      <c r="A32" s="59" t="s">
        <v>22</v>
      </c>
      <c r="B32" s="61">
        <f t="shared" si="14"/>
        <v>19502102</v>
      </c>
      <c r="C32" s="61">
        <v>3711585</v>
      </c>
      <c r="D32" s="61">
        <v>0</v>
      </c>
      <c r="E32" s="61">
        <v>13897471</v>
      </c>
      <c r="F32" s="61">
        <v>0</v>
      </c>
      <c r="G32" s="61">
        <v>0</v>
      </c>
      <c r="H32" s="61">
        <v>0</v>
      </c>
      <c r="I32" s="61">
        <v>1893046</v>
      </c>
      <c r="J32" s="63"/>
      <c r="K32" s="18"/>
      <c r="V32" s="21"/>
    </row>
    <row r="33" spans="1:22" s="15" customFormat="1" x14ac:dyDescent="0.2">
      <c r="A33" s="44" t="s">
        <v>8</v>
      </c>
      <c r="B33" s="61">
        <f>SUM(C33:I33)</f>
        <v>306082421</v>
      </c>
      <c r="C33" s="61">
        <v>53411867</v>
      </c>
      <c r="D33" s="61">
        <v>122858996</v>
      </c>
      <c r="E33" s="61">
        <v>64985835</v>
      </c>
      <c r="F33" s="61">
        <v>56144872</v>
      </c>
      <c r="G33" s="61">
        <v>1101528</v>
      </c>
      <c r="H33" s="61">
        <v>600</v>
      </c>
      <c r="I33" s="61">
        <v>7578723</v>
      </c>
      <c r="J33" s="63"/>
      <c r="V33" s="21"/>
    </row>
    <row r="34" spans="1:22" s="15" customFormat="1" x14ac:dyDescent="0.2">
      <c r="A34" s="44" t="s">
        <v>9</v>
      </c>
      <c r="B34" s="61">
        <f t="shared" si="14"/>
        <v>185193550</v>
      </c>
      <c r="C34" s="61">
        <v>38209839</v>
      </c>
      <c r="D34" s="61">
        <v>59490253</v>
      </c>
      <c r="E34" s="61">
        <v>52570914</v>
      </c>
      <c r="F34" s="61">
        <v>4830242</v>
      </c>
      <c r="G34" s="61">
        <v>1331071</v>
      </c>
      <c r="H34" s="61">
        <v>2998766</v>
      </c>
      <c r="I34" s="61">
        <v>25762465</v>
      </c>
      <c r="J34" s="63"/>
      <c r="V34" s="21"/>
    </row>
    <row r="35" spans="1:22" s="15" customFormat="1" x14ac:dyDescent="0.2">
      <c r="A35" s="44" t="s">
        <v>10</v>
      </c>
      <c r="B35" s="61">
        <f t="shared" si="14"/>
        <v>77027201</v>
      </c>
      <c r="C35" s="61">
        <v>14971349</v>
      </c>
      <c r="D35" s="61">
        <v>26408068</v>
      </c>
      <c r="E35" s="61">
        <v>21877012</v>
      </c>
      <c r="F35" s="61">
        <v>1433795</v>
      </c>
      <c r="G35" s="61">
        <v>2589139</v>
      </c>
      <c r="H35" s="61">
        <v>319034</v>
      </c>
      <c r="I35" s="61">
        <v>9428804</v>
      </c>
      <c r="J35" s="63"/>
      <c r="V35" s="21"/>
    </row>
    <row r="36" spans="1:22" s="15" customFormat="1" x14ac:dyDescent="0.2">
      <c r="A36" s="44" t="s">
        <v>13</v>
      </c>
      <c r="B36" s="61">
        <f t="shared" si="14"/>
        <v>326340000</v>
      </c>
      <c r="C36" s="61">
        <v>71690000</v>
      </c>
      <c r="D36" s="61">
        <v>146294000</v>
      </c>
      <c r="E36" s="61">
        <v>76966000</v>
      </c>
      <c r="F36" s="61">
        <v>5942000</v>
      </c>
      <c r="G36" s="61">
        <v>1533000</v>
      </c>
      <c r="H36" s="61">
        <v>2363000</v>
      </c>
      <c r="I36" s="61">
        <v>21552000</v>
      </c>
      <c r="J36" s="63"/>
      <c r="V36" s="21"/>
    </row>
    <row r="37" spans="1:22" s="15" customFormat="1" x14ac:dyDescent="0.2">
      <c r="A37" s="44" t="s">
        <v>12</v>
      </c>
      <c r="B37" s="61">
        <f t="shared" si="14"/>
        <v>477394049</v>
      </c>
      <c r="C37" s="61">
        <v>54427103</v>
      </c>
      <c r="D37" s="61">
        <v>201738915</v>
      </c>
      <c r="E37" s="61">
        <v>124860877</v>
      </c>
      <c r="F37" s="61">
        <v>22927883</v>
      </c>
      <c r="G37" s="61">
        <v>4704848</v>
      </c>
      <c r="H37" s="61">
        <v>1540422</v>
      </c>
      <c r="I37" s="61">
        <v>67194001</v>
      </c>
      <c r="J37" s="63"/>
      <c r="V37" s="21"/>
    </row>
    <row r="38" spans="1:22" x14ac:dyDescent="0.2">
      <c r="A38" s="44" t="s">
        <v>11</v>
      </c>
      <c r="B38" s="61">
        <f t="shared" si="14"/>
        <v>156761498</v>
      </c>
      <c r="C38" s="61">
        <v>26522019</v>
      </c>
      <c r="D38" s="61">
        <v>54975386</v>
      </c>
      <c r="E38" s="61">
        <v>19964639</v>
      </c>
      <c r="F38" s="61">
        <v>5071793</v>
      </c>
      <c r="G38" s="61">
        <v>429105</v>
      </c>
      <c r="H38" s="61">
        <v>6939320</v>
      </c>
      <c r="I38" s="61">
        <v>42859236</v>
      </c>
      <c r="J38" s="63"/>
    </row>
    <row r="39" spans="1:22" x14ac:dyDescent="0.2">
      <c r="A39" s="44" t="s">
        <v>23</v>
      </c>
      <c r="B39" s="61">
        <f t="shared" ref="B39" si="15">SUM(C39:I39)</f>
        <v>18721164</v>
      </c>
      <c r="C39" s="61">
        <v>1688038</v>
      </c>
      <c r="D39" s="61">
        <v>4787351</v>
      </c>
      <c r="E39" s="61">
        <v>10675117</v>
      </c>
      <c r="F39" s="61">
        <v>0</v>
      </c>
      <c r="G39" s="61">
        <v>0</v>
      </c>
      <c r="H39" s="61">
        <v>0</v>
      </c>
      <c r="I39" s="61">
        <v>1570658</v>
      </c>
      <c r="J39" s="63"/>
    </row>
    <row r="40" spans="1:22" s="15" customFormat="1" x14ac:dyDescent="0.2">
      <c r="A40" s="44" t="s">
        <v>14</v>
      </c>
      <c r="B40" s="61">
        <f t="shared" si="14"/>
        <v>972456146</v>
      </c>
      <c r="C40" s="61">
        <v>238410295</v>
      </c>
      <c r="D40" s="61">
        <v>332439481</v>
      </c>
      <c r="E40" s="61">
        <v>207992869</v>
      </c>
      <c r="F40" s="61">
        <v>44620629</v>
      </c>
      <c r="G40" s="61">
        <v>19096163</v>
      </c>
      <c r="H40" s="61">
        <v>808497</v>
      </c>
      <c r="I40" s="61">
        <v>129088212</v>
      </c>
      <c r="J40" s="63"/>
      <c r="V40" s="21"/>
    </row>
    <row r="41" spans="1:22" s="15" customFormat="1" x14ac:dyDescent="0.2">
      <c r="A41" s="44" t="s">
        <v>18</v>
      </c>
      <c r="B41" s="61">
        <f t="shared" si="14"/>
        <v>112795566</v>
      </c>
      <c r="C41" s="61">
        <v>32118319</v>
      </c>
      <c r="D41" s="61">
        <v>26757606</v>
      </c>
      <c r="E41" s="61">
        <v>17970206</v>
      </c>
      <c r="F41" s="61">
        <v>26144159</v>
      </c>
      <c r="G41" s="61">
        <v>0</v>
      </c>
      <c r="H41" s="61">
        <v>0</v>
      </c>
      <c r="I41" s="61">
        <v>9805276</v>
      </c>
      <c r="J41" s="63"/>
      <c r="V41" s="21"/>
    </row>
    <row r="42" spans="1:22" s="15" customFormat="1" x14ac:dyDescent="0.2">
      <c r="A42" s="44" t="s">
        <v>15</v>
      </c>
      <c r="B42" s="61">
        <f t="shared" si="14"/>
        <v>260596899</v>
      </c>
      <c r="C42" s="61">
        <v>70931695</v>
      </c>
      <c r="D42" s="61">
        <v>119728904</v>
      </c>
      <c r="E42" s="61">
        <v>42544963</v>
      </c>
      <c r="F42" s="61">
        <v>2676218</v>
      </c>
      <c r="G42" s="61">
        <v>1832848</v>
      </c>
      <c r="H42" s="61">
        <v>1506755</v>
      </c>
      <c r="I42" s="61">
        <v>21375516</v>
      </c>
      <c r="J42" s="63"/>
      <c r="V42" s="21"/>
    </row>
    <row r="43" spans="1:22" s="15" customFormat="1" x14ac:dyDescent="0.2">
      <c r="A43" s="44" t="s">
        <v>16</v>
      </c>
      <c r="B43" s="61">
        <f t="shared" si="14"/>
        <v>2103449475</v>
      </c>
      <c r="C43" s="61">
        <v>394783190</v>
      </c>
      <c r="D43" s="61">
        <v>658896585</v>
      </c>
      <c r="E43" s="61">
        <v>293093258</v>
      </c>
      <c r="F43" s="61">
        <v>189729463</v>
      </c>
      <c r="G43" s="61">
        <v>208199741</v>
      </c>
      <c r="H43" s="61">
        <v>14545477</v>
      </c>
      <c r="I43" s="61">
        <v>344201761</v>
      </c>
      <c r="J43" s="63"/>
      <c r="V43" s="21"/>
    </row>
    <row r="44" spans="1:22" s="15" customFormat="1" x14ac:dyDescent="0.2">
      <c r="A44" s="44" t="s">
        <v>17</v>
      </c>
      <c r="B44" s="61">
        <f t="shared" si="14"/>
        <v>272873736</v>
      </c>
      <c r="C44" s="61">
        <v>31976510</v>
      </c>
      <c r="D44" s="61">
        <v>126818831</v>
      </c>
      <c r="E44" s="61">
        <v>30254400</v>
      </c>
      <c r="F44" s="61">
        <v>15164898</v>
      </c>
      <c r="G44" s="61">
        <v>10952297</v>
      </c>
      <c r="H44" s="61">
        <v>2409328</v>
      </c>
      <c r="I44" s="61">
        <v>55297472</v>
      </c>
      <c r="J44" s="63"/>
      <c r="V44" s="21"/>
    </row>
    <row r="45" spans="1:22" s="15" customFormat="1" ht="24.75" customHeight="1" x14ac:dyDescent="0.2">
      <c r="A45" s="46" t="s">
        <v>2</v>
      </c>
      <c r="B45" s="61">
        <f>SUM(C45:I45)</f>
        <v>15774982138</v>
      </c>
      <c r="C45" s="61">
        <f t="shared" ref="C45:I45" si="16">SUM(C28:C44)</f>
        <v>2348016901</v>
      </c>
      <c r="D45" s="61">
        <f t="shared" si="16"/>
        <v>5406570255</v>
      </c>
      <c r="E45" s="61">
        <f t="shared" si="16"/>
        <v>3401526431</v>
      </c>
      <c r="F45" s="61">
        <f t="shared" si="16"/>
        <v>2097359106</v>
      </c>
      <c r="G45" s="61">
        <f t="shared" si="16"/>
        <v>493300973</v>
      </c>
      <c r="H45" s="61">
        <f t="shared" si="16"/>
        <v>60713494</v>
      </c>
      <c r="I45" s="61">
        <f t="shared" si="16"/>
        <v>1967494978</v>
      </c>
      <c r="V45" s="21"/>
    </row>
    <row r="46" spans="1:22" s="15" customFormat="1" ht="15.75" customHeight="1" x14ac:dyDescent="0.2">
      <c r="A46" s="46" t="s">
        <v>27</v>
      </c>
      <c r="B46" s="61">
        <f>SUM(C46:I46)</f>
        <v>49692182155</v>
      </c>
      <c r="C46" s="61">
        <v>10393971839</v>
      </c>
      <c r="D46" s="61">
        <v>15911301904</v>
      </c>
      <c r="E46" s="61">
        <v>11988794490</v>
      </c>
      <c r="F46" s="61">
        <v>3952376292</v>
      </c>
      <c r="G46" s="61">
        <v>894965220</v>
      </c>
      <c r="H46" s="61">
        <v>330309175</v>
      </c>
      <c r="I46" s="61">
        <v>6220463235</v>
      </c>
      <c r="V46" s="21"/>
    </row>
    <row r="47" spans="1:22" s="15" customFormat="1" ht="15.75" x14ac:dyDescent="0.25">
      <c r="A47" s="3"/>
      <c r="B47" s="5"/>
      <c r="C47" s="32"/>
      <c r="D47" s="32"/>
      <c r="E47" s="32"/>
      <c r="F47" s="32"/>
      <c r="G47" s="32"/>
      <c r="H47" s="4"/>
      <c r="I47" s="17"/>
      <c r="U47" s="21"/>
    </row>
    <row r="48" spans="1:22" s="15" customFormat="1" ht="15.75" x14ac:dyDescent="0.25">
      <c r="A48" s="3"/>
      <c r="B48" s="5"/>
      <c r="C48" s="32"/>
      <c r="D48" s="32"/>
      <c r="E48" s="32"/>
      <c r="F48" s="32"/>
      <c r="G48" s="32"/>
      <c r="H48" s="4"/>
      <c r="I48" s="17"/>
      <c r="U48" s="21"/>
    </row>
    <row r="49" spans="1:21" s="15" customFormat="1" ht="24.95" customHeight="1" x14ac:dyDescent="0.25">
      <c r="A49" s="3"/>
      <c r="B49" s="5"/>
      <c r="C49" s="32"/>
      <c r="D49" s="32"/>
      <c r="E49" s="32"/>
      <c r="F49" s="32"/>
      <c r="G49" s="32"/>
      <c r="H49" s="4"/>
      <c r="I49" s="17"/>
      <c r="U49" s="21"/>
    </row>
    <row r="50" spans="1:21" s="15" customFormat="1" ht="15" x14ac:dyDescent="0.2">
      <c r="A50" s="8"/>
      <c r="B50" s="11"/>
      <c r="C50" s="24"/>
      <c r="D50" s="24"/>
      <c r="E50" s="24"/>
      <c r="F50" s="24"/>
      <c r="G50" s="24"/>
      <c r="H50" s="24"/>
      <c r="I50" s="33"/>
      <c r="U50" s="21"/>
    </row>
    <row r="51" spans="1:21" s="15" customFormat="1" ht="15" x14ac:dyDescent="0.2">
      <c r="A51" s="8"/>
      <c r="B51" s="11"/>
      <c r="C51" s="24"/>
      <c r="D51" s="24"/>
      <c r="E51" s="24"/>
      <c r="F51" s="24"/>
      <c r="G51" s="24"/>
      <c r="H51" s="24"/>
      <c r="I51" s="24"/>
      <c r="J51" s="13"/>
      <c r="K51" s="13"/>
      <c r="L51" s="13"/>
      <c r="M51" s="13"/>
      <c r="N51" s="13"/>
    </row>
    <row r="52" spans="1:21" s="15" customFormat="1" ht="15" x14ac:dyDescent="0.2">
      <c r="A52" s="8"/>
      <c r="B52" s="11"/>
      <c r="C52" s="24"/>
      <c r="D52" s="24"/>
      <c r="E52" s="24"/>
      <c r="F52" s="24"/>
      <c r="G52" s="24"/>
      <c r="H52" s="24"/>
      <c r="I52" s="24"/>
      <c r="J52" s="13"/>
      <c r="K52" s="13"/>
      <c r="L52" s="13"/>
      <c r="M52" s="13"/>
      <c r="N52" s="13"/>
    </row>
    <row r="53" spans="1:21" ht="15" x14ac:dyDescent="0.2">
      <c r="A53" s="8"/>
      <c r="B53" s="11"/>
      <c r="C53" s="24"/>
      <c r="D53" s="24"/>
      <c r="E53" s="24"/>
      <c r="F53" s="24"/>
      <c r="G53" s="24"/>
      <c r="H53" s="24"/>
      <c r="I53" s="24"/>
      <c r="J53" s="22"/>
      <c r="K53" s="22"/>
      <c r="L53" s="22"/>
      <c r="M53" s="22"/>
    </row>
    <row r="54" spans="1:21" ht="15" x14ac:dyDescent="0.2">
      <c r="A54" s="8"/>
      <c r="B54" s="11"/>
      <c r="C54" s="24"/>
      <c r="D54" s="24"/>
      <c r="E54" s="24"/>
      <c r="H54" s="24"/>
      <c r="I54" s="24"/>
      <c r="J54" s="22"/>
      <c r="K54" s="22"/>
      <c r="L54" s="22"/>
      <c r="M54" s="22"/>
    </row>
    <row r="55" spans="1:21" ht="15" x14ac:dyDescent="0.2">
      <c r="A55" s="8"/>
      <c r="B55" s="11"/>
      <c r="C55" s="24"/>
      <c r="D55" s="24"/>
      <c r="E55" s="24"/>
      <c r="G55" s="34"/>
      <c r="H55" s="24"/>
      <c r="I55" s="24"/>
      <c r="J55" s="22"/>
      <c r="K55" s="22"/>
      <c r="L55" s="22"/>
      <c r="M55" s="22"/>
    </row>
    <row r="56" spans="1:21" ht="15" x14ac:dyDescent="0.2">
      <c r="A56" s="8"/>
      <c r="B56" s="11"/>
      <c r="C56" s="24"/>
      <c r="D56" s="24"/>
      <c r="E56" s="24"/>
      <c r="H56" s="24"/>
      <c r="I56" s="35" t="s">
        <v>34</v>
      </c>
      <c r="J56" s="22"/>
      <c r="K56" s="22"/>
      <c r="L56" s="22"/>
      <c r="M56" s="22"/>
    </row>
    <row r="57" spans="1:21" s="25" customFormat="1" ht="20.100000000000001" customHeight="1" x14ac:dyDescent="0.25">
      <c r="A57" s="65" t="s">
        <v>21</v>
      </c>
      <c r="B57" s="65"/>
      <c r="C57" s="65"/>
      <c r="D57" s="65"/>
      <c r="E57" s="65"/>
      <c r="F57" s="65"/>
      <c r="G57" s="65"/>
      <c r="H57" s="65"/>
      <c r="I57" s="65"/>
      <c r="J57" s="51"/>
      <c r="K57" s="51"/>
      <c r="L57" s="51"/>
      <c r="M57" s="51"/>
    </row>
    <row r="58" spans="1:21" s="25" customFormat="1" ht="20.100000000000001" customHeight="1" x14ac:dyDescent="0.25">
      <c r="A58" s="65" t="str">
        <f>A2</f>
        <v>Distribution of Public Institutions' Revenues by Source and Institutional Type, FY 2016</v>
      </c>
      <c r="B58" s="65"/>
      <c r="C58" s="65"/>
      <c r="D58" s="65"/>
      <c r="E58" s="65"/>
      <c r="F58" s="65"/>
      <c r="G58" s="65"/>
      <c r="H58" s="65"/>
      <c r="I58" s="65"/>
      <c r="J58" s="51"/>
      <c r="K58" s="51"/>
      <c r="L58" s="51"/>
      <c r="M58" s="51"/>
    </row>
    <row r="59" spans="1:21" s="25" customFormat="1" ht="11.25" customHeight="1" x14ac:dyDescent="0.25">
      <c r="A59" s="65"/>
      <c r="B59" s="65"/>
      <c r="C59" s="65"/>
      <c r="D59" s="65"/>
      <c r="E59" s="65"/>
      <c r="F59" s="65"/>
      <c r="G59" s="65"/>
      <c r="H59" s="65"/>
      <c r="I59" s="52"/>
      <c r="J59" s="51"/>
      <c r="K59" s="51"/>
      <c r="L59" s="51"/>
      <c r="M59" s="51"/>
    </row>
    <row r="60" spans="1:21" s="25" customFormat="1" ht="20.100000000000001" customHeight="1" x14ac:dyDescent="0.25">
      <c r="A60" s="64" t="s">
        <v>32</v>
      </c>
      <c r="B60" s="64"/>
      <c r="C60" s="64"/>
      <c r="D60" s="64"/>
      <c r="E60" s="64"/>
      <c r="F60" s="64"/>
      <c r="G60" s="64"/>
      <c r="H60" s="64"/>
      <c r="I60" s="64"/>
      <c r="J60" s="51"/>
      <c r="K60" s="51"/>
      <c r="L60" s="51"/>
      <c r="M60" s="51"/>
    </row>
    <row r="61" spans="1:21" ht="25.5" customHeight="1" x14ac:dyDescent="0.4">
      <c r="A61" s="9"/>
      <c r="B61" s="27"/>
      <c r="C61" s="1"/>
      <c r="D61" s="1"/>
      <c r="E61" s="1"/>
      <c r="F61" s="1"/>
      <c r="G61" s="1"/>
      <c r="H61" s="31"/>
      <c r="I61" s="20"/>
      <c r="J61" s="22"/>
      <c r="K61" s="22"/>
      <c r="L61" s="22"/>
    </row>
    <row r="62" spans="1:21" ht="26.25" thickBot="1" x14ac:dyDescent="0.25">
      <c r="A62" s="42" t="s">
        <v>0</v>
      </c>
      <c r="B62" s="42"/>
      <c r="C62" s="43" t="s">
        <v>25</v>
      </c>
      <c r="D62" s="43" t="s">
        <v>1</v>
      </c>
      <c r="E62" s="43" t="s">
        <v>24</v>
      </c>
      <c r="F62" s="43" t="s">
        <v>29</v>
      </c>
      <c r="G62" s="43" t="s">
        <v>19</v>
      </c>
      <c r="H62" s="43" t="s">
        <v>30</v>
      </c>
      <c r="I62" s="43" t="s">
        <v>3</v>
      </c>
      <c r="J62" s="20"/>
      <c r="K62" s="22"/>
      <c r="L62" s="22"/>
      <c r="M62" s="22"/>
    </row>
    <row r="63" spans="1:21" ht="13.5" thickTop="1" x14ac:dyDescent="0.2">
      <c r="A63" s="44" t="s">
        <v>4</v>
      </c>
      <c r="B63" s="44"/>
      <c r="C63" s="45">
        <f t="shared" ref="C63" si="17">C83/B83</f>
        <v>0.21331741974651183</v>
      </c>
      <c r="D63" s="45">
        <f t="shared" ref="D63" si="18">D83/B83</f>
        <v>0.39024142036886406</v>
      </c>
      <c r="E63" s="45">
        <f t="shared" ref="E63" si="19">E83/B83</f>
        <v>9.5163459626924712E-2</v>
      </c>
      <c r="F63" s="45">
        <f t="shared" ref="F63" si="20">F83/B83</f>
        <v>2.2261975884793492E-2</v>
      </c>
      <c r="G63" s="45">
        <f t="shared" ref="G63" si="21">G83/B83</f>
        <v>3.3714781672943825E-2</v>
      </c>
      <c r="H63" s="45">
        <f>H83/B83</f>
        <v>0</v>
      </c>
      <c r="I63" s="45">
        <f>I83/B83</f>
        <v>0.24530094269996205</v>
      </c>
      <c r="J63" s="20"/>
      <c r="K63" s="22"/>
      <c r="L63" s="22"/>
      <c r="M63" s="22"/>
    </row>
    <row r="64" spans="1:21" x14ac:dyDescent="0.2">
      <c r="A64" s="44" t="s">
        <v>5</v>
      </c>
      <c r="B64" s="61"/>
      <c r="C64" s="61" t="s">
        <v>28</v>
      </c>
      <c r="D64" s="61" t="s">
        <v>28</v>
      </c>
      <c r="E64" s="61" t="s">
        <v>28</v>
      </c>
      <c r="F64" s="61" t="s">
        <v>28</v>
      </c>
      <c r="G64" s="61" t="s">
        <v>28</v>
      </c>
      <c r="H64" s="61" t="s">
        <v>28</v>
      </c>
      <c r="I64" s="61" t="s">
        <v>28</v>
      </c>
      <c r="J64" s="20"/>
      <c r="K64" s="22"/>
      <c r="L64" s="22"/>
      <c r="M64" s="22"/>
    </row>
    <row r="65" spans="1:10" x14ac:dyDescent="0.2">
      <c r="A65" s="44" t="s">
        <v>6</v>
      </c>
      <c r="B65" s="44"/>
      <c r="C65" s="45">
        <f>C85/B85</f>
        <v>0.28884585178806144</v>
      </c>
      <c r="D65" s="45">
        <f>D85/B85</f>
        <v>0.33242907153525508</v>
      </c>
      <c r="E65" s="45">
        <f>E85/B85</f>
        <v>0.13813876855646093</v>
      </c>
      <c r="F65" s="45">
        <f>F85/B85</f>
        <v>9.1816633565260791E-2</v>
      </c>
      <c r="G65" s="45">
        <f>G85/B85</f>
        <v>1.6665423197373421E-3</v>
      </c>
      <c r="H65" s="45">
        <f>H85/B85</f>
        <v>1.3138248164074605E-2</v>
      </c>
      <c r="I65" s="45">
        <f>I85/B85</f>
        <v>0.13396488407114984</v>
      </c>
      <c r="J65" s="16"/>
    </row>
    <row r="66" spans="1:10" x14ac:dyDescent="0.2">
      <c r="A66" s="44" t="s">
        <v>7</v>
      </c>
      <c r="B66" s="44"/>
      <c r="C66" s="45">
        <f>C86/B86</f>
        <v>0.4606942213858779</v>
      </c>
      <c r="D66" s="45">
        <f>D86/B86</f>
        <v>0</v>
      </c>
      <c r="E66" s="45">
        <f>E86/B86</f>
        <v>0.12326533728382055</v>
      </c>
      <c r="F66" s="45">
        <f>F86/B86</f>
        <v>0.12587256134693472</v>
      </c>
      <c r="G66" s="45">
        <f>G86/B86</f>
        <v>1.0680760133196174E-2</v>
      </c>
      <c r="H66" s="45">
        <f>H86/B86</f>
        <v>2.1922260144430553E-2</v>
      </c>
      <c r="I66" s="45">
        <f>I86/B86</f>
        <v>0.25756485970574006</v>
      </c>
      <c r="J66" s="16"/>
    </row>
    <row r="67" spans="1:10" x14ac:dyDescent="0.2">
      <c r="A67" s="44" t="s">
        <v>22</v>
      </c>
      <c r="B67" s="44"/>
      <c r="C67" s="45">
        <f>C87/B87</f>
        <v>0.13641742814562832</v>
      </c>
      <c r="D67" s="45">
        <f>D87/B87</f>
        <v>0.30162397465594215</v>
      </c>
      <c r="E67" s="45">
        <f>E87/B87</f>
        <v>0.38886931045332629</v>
      </c>
      <c r="F67" s="45">
        <f>F87/B87</f>
        <v>4.8093402756040271E-3</v>
      </c>
      <c r="G67" s="45">
        <f>G87/B87</f>
        <v>1.2129050866171309E-2</v>
      </c>
      <c r="H67" s="45">
        <f>H87/B87</f>
        <v>0</v>
      </c>
      <c r="I67" s="45">
        <f>I87/B87</f>
        <v>0.15615089560332793</v>
      </c>
      <c r="J67" s="16"/>
    </row>
    <row r="68" spans="1:10" s="15" customFormat="1" x14ac:dyDescent="0.2">
      <c r="A68" s="44" t="s">
        <v>8</v>
      </c>
      <c r="B68" s="44"/>
      <c r="C68" s="45">
        <f t="shared" ref="C68:C77" si="22">C88/B88</f>
        <v>0.24836361167530435</v>
      </c>
      <c r="D68" s="45">
        <f t="shared" ref="D68:D77" si="23">D88/B88</f>
        <v>0.31783189701153136</v>
      </c>
      <c r="E68" s="45">
        <f t="shared" ref="E68:E77" si="24">E88/B88</f>
        <v>0.20846227564519967</v>
      </c>
      <c r="F68" s="45">
        <f t="shared" ref="F68:F77" si="25">F88/B88</f>
        <v>0.15008938758106585</v>
      </c>
      <c r="G68" s="45">
        <f t="shared" ref="G68:G77" si="26">G88/B88</f>
        <v>1.401251041707263E-2</v>
      </c>
      <c r="H68" s="45">
        <f t="shared" ref="H68:H77" si="27">H88/B88</f>
        <v>0</v>
      </c>
      <c r="I68" s="45">
        <f t="shared" ref="I68:I77" si="28">I88/B88</f>
        <v>6.1240317669826114E-2</v>
      </c>
      <c r="J68" s="17"/>
    </row>
    <row r="69" spans="1:10" s="15" customFormat="1" x14ac:dyDescent="0.2">
      <c r="A69" s="44" t="s">
        <v>9</v>
      </c>
      <c r="B69" s="44"/>
      <c r="C69" s="45">
        <f t="shared" si="22"/>
        <v>0.26376937740300044</v>
      </c>
      <c r="D69" s="45">
        <f t="shared" si="23"/>
        <v>0.41634222865188403</v>
      </c>
      <c r="E69" s="45">
        <f t="shared" si="24"/>
        <v>0.1265700910774297</v>
      </c>
      <c r="F69" s="45">
        <f t="shared" si="25"/>
        <v>4.4319252149225864E-2</v>
      </c>
      <c r="G69" s="45">
        <f t="shared" si="26"/>
        <v>6.3067348286328633E-3</v>
      </c>
      <c r="H69" s="45">
        <f t="shared" si="27"/>
        <v>3.2803839852305283E-2</v>
      </c>
      <c r="I69" s="45">
        <f t="shared" si="28"/>
        <v>0.10988847603752183</v>
      </c>
      <c r="J69" s="17"/>
    </row>
    <row r="70" spans="1:10" s="15" customFormat="1" x14ac:dyDescent="0.2">
      <c r="A70" s="44" t="s">
        <v>10</v>
      </c>
      <c r="B70" s="44"/>
      <c r="C70" s="45">
        <f t="shared" si="22"/>
        <v>0.27608677251895142</v>
      </c>
      <c r="D70" s="45">
        <f t="shared" si="23"/>
        <v>0.31834323484562616</v>
      </c>
      <c r="E70" s="45">
        <f t="shared" si="24"/>
        <v>0.14160725041073247</v>
      </c>
      <c r="F70" s="45">
        <f t="shared" si="25"/>
        <v>1.7266778237048658E-2</v>
      </c>
      <c r="G70" s="45">
        <f t="shared" si="26"/>
        <v>2.68022596701852E-3</v>
      </c>
      <c r="H70" s="45">
        <f t="shared" si="27"/>
        <v>4.1714270273572385E-2</v>
      </c>
      <c r="I70" s="45">
        <f t="shared" si="28"/>
        <v>0.20230146774705043</v>
      </c>
      <c r="J70" s="17"/>
    </row>
    <row r="71" spans="1:10" s="15" customFormat="1" x14ac:dyDescent="0.2">
      <c r="A71" s="44" t="s">
        <v>13</v>
      </c>
      <c r="B71" s="44"/>
      <c r="C71" s="45">
        <f t="shared" si="22"/>
        <v>0.28909254807692308</v>
      </c>
      <c r="D71" s="45">
        <f t="shared" si="23"/>
        <v>0.44714543269230766</v>
      </c>
      <c r="E71" s="45">
        <f t="shared" si="24"/>
        <v>0.1979266826923077</v>
      </c>
      <c r="F71" s="45">
        <f t="shared" si="25"/>
        <v>2.0643028846153846E-2</v>
      </c>
      <c r="G71" s="45">
        <f t="shared" si="26"/>
        <v>3.7259615384615387E-3</v>
      </c>
      <c r="H71" s="45">
        <f t="shared" si="27"/>
        <v>1.5414663461538462E-2</v>
      </c>
      <c r="I71" s="45">
        <f t="shared" si="28"/>
        <v>2.6051682692307693E-2</v>
      </c>
      <c r="J71" s="17"/>
    </row>
    <row r="72" spans="1:10" s="15" customFormat="1" x14ac:dyDescent="0.2">
      <c r="A72" s="44" t="s">
        <v>12</v>
      </c>
      <c r="B72" s="44"/>
      <c r="C72" s="45">
        <f t="shared" si="22"/>
        <v>0.14991869722440301</v>
      </c>
      <c r="D72" s="45">
        <f t="shared" si="23"/>
        <v>0.3813509947349622</v>
      </c>
      <c r="E72" s="45">
        <f t="shared" si="24"/>
        <v>0.1892581586939347</v>
      </c>
      <c r="F72" s="45">
        <f t="shared" si="25"/>
        <v>4.1032843716094197E-2</v>
      </c>
      <c r="G72" s="45">
        <f t="shared" si="26"/>
        <v>3.9208406907935735E-2</v>
      </c>
      <c r="H72" s="45">
        <f t="shared" si="27"/>
        <v>4.9272808737880688E-3</v>
      </c>
      <c r="I72" s="45">
        <f t="shared" si="28"/>
        <v>0.19430361784888209</v>
      </c>
      <c r="J72" s="17"/>
    </row>
    <row r="73" spans="1:10" s="15" customFormat="1" x14ac:dyDescent="0.2">
      <c r="A73" s="44" t="s">
        <v>11</v>
      </c>
      <c r="B73" s="44"/>
      <c r="C73" s="45">
        <f t="shared" si="22"/>
        <v>0.22893065561242992</v>
      </c>
      <c r="D73" s="45">
        <f t="shared" si="23"/>
        <v>0.40751661718277465</v>
      </c>
      <c r="E73" s="45">
        <f t="shared" si="24"/>
        <v>0.1257748738379286</v>
      </c>
      <c r="F73" s="45">
        <f t="shared" si="25"/>
        <v>1.281535694049774E-2</v>
      </c>
      <c r="G73" s="45">
        <f t="shared" si="26"/>
        <v>3.2989375042372687E-3</v>
      </c>
      <c r="H73" s="45">
        <f t="shared" si="27"/>
        <v>1.8588179640721715E-2</v>
      </c>
      <c r="I73" s="45">
        <f t="shared" si="28"/>
        <v>0.20307537928141009</v>
      </c>
      <c r="J73" s="17"/>
    </row>
    <row r="74" spans="1:10" s="15" customFormat="1" x14ac:dyDescent="0.2">
      <c r="A74" s="44" t="s">
        <v>14</v>
      </c>
      <c r="B74" s="44"/>
      <c r="C74" s="45">
        <f t="shared" si="22"/>
        <v>0.28890969506286374</v>
      </c>
      <c r="D74" s="45">
        <f t="shared" si="23"/>
        <v>0.26515107645901798</v>
      </c>
      <c r="E74" s="45">
        <f t="shared" si="24"/>
        <v>0.12994116739208728</v>
      </c>
      <c r="F74" s="45">
        <f t="shared" si="25"/>
        <v>3.1893872209604913E-2</v>
      </c>
      <c r="G74" s="45">
        <f t="shared" si="26"/>
        <v>1.5810316664442332E-2</v>
      </c>
      <c r="H74" s="45">
        <f t="shared" si="27"/>
        <v>2.5270800697474737E-2</v>
      </c>
      <c r="I74" s="45">
        <f t="shared" si="28"/>
        <v>0.24302307151450903</v>
      </c>
      <c r="J74" s="17"/>
    </row>
    <row r="75" spans="1:10" s="15" customFormat="1" x14ac:dyDescent="0.2">
      <c r="A75" s="44" t="s">
        <v>18</v>
      </c>
      <c r="B75" s="44"/>
      <c r="C75" s="45">
        <f t="shared" si="22"/>
        <v>0.31790053239326233</v>
      </c>
      <c r="D75" s="45">
        <f t="shared" si="23"/>
        <v>0.2175148141661469</v>
      </c>
      <c r="E75" s="45">
        <f t="shared" si="24"/>
        <v>0.12635848024401683</v>
      </c>
      <c r="F75" s="45">
        <f t="shared" si="25"/>
        <v>1.7782293707520488E-2</v>
      </c>
      <c r="G75" s="45">
        <f t="shared" si="26"/>
        <v>2.1784373828206974E-2</v>
      </c>
      <c r="H75" s="45">
        <f t="shared" si="27"/>
        <v>4.8160794134244969E-2</v>
      </c>
      <c r="I75" s="45">
        <f t="shared" si="28"/>
        <v>0.25049871152660153</v>
      </c>
      <c r="J75" s="17"/>
    </row>
    <row r="76" spans="1:10" s="15" customFormat="1" x14ac:dyDescent="0.2">
      <c r="A76" s="44" t="s">
        <v>15</v>
      </c>
      <c r="B76" s="44"/>
      <c r="C76" s="45">
        <f t="shared" si="22"/>
        <v>0.35319592011710921</v>
      </c>
      <c r="D76" s="45">
        <f t="shared" si="23"/>
        <v>0.287631479141503</v>
      </c>
      <c r="E76" s="45">
        <f t="shared" si="24"/>
        <v>0.1440676364322209</v>
      </c>
      <c r="F76" s="45">
        <f t="shared" si="25"/>
        <v>1.5019356437954852E-2</v>
      </c>
      <c r="G76" s="45">
        <f t="shared" si="26"/>
        <v>1.4899631224410648E-3</v>
      </c>
      <c r="H76" s="45">
        <f t="shared" si="27"/>
        <v>2.11007155082658E-2</v>
      </c>
      <c r="I76" s="45">
        <f t="shared" si="28"/>
        <v>0.17749492924050522</v>
      </c>
      <c r="J76" s="17"/>
    </row>
    <row r="77" spans="1:10" s="15" customFormat="1" x14ac:dyDescent="0.2">
      <c r="A77" s="44" t="s">
        <v>16</v>
      </c>
      <c r="B77" s="44"/>
      <c r="C77" s="45">
        <f t="shared" si="22"/>
        <v>0.351504876177825</v>
      </c>
      <c r="D77" s="45">
        <f t="shared" si="23"/>
        <v>0.19820106559365858</v>
      </c>
      <c r="E77" s="45">
        <f t="shared" si="24"/>
        <v>9.880570488630773E-2</v>
      </c>
      <c r="F77" s="45">
        <f t="shared" si="25"/>
        <v>8.1926536347026555E-2</v>
      </c>
      <c r="G77" s="45">
        <f t="shared" si="26"/>
        <v>2.1831260393410951E-2</v>
      </c>
      <c r="H77" s="45">
        <f t="shared" si="27"/>
        <v>0</v>
      </c>
      <c r="I77" s="45">
        <f t="shared" si="28"/>
        <v>0.24773055660177121</v>
      </c>
      <c r="J77" s="17"/>
    </row>
    <row r="78" spans="1:10" s="15" customFormat="1" ht="15.75" customHeight="1" x14ac:dyDescent="0.2">
      <c r="A78" s="44" t="s">
        <v>17</v>
      </c>
      <c r="B78" s="61"/>
      <c r="C78" s="61" t="s">
        <v>28</v>
      </c>
      <c r="D78" s="61" t="s">
        <v>28</v>
      </c>
      <c r="E78" s="61" t="s">
        <v>28</v>
      </c>
      <c r="F78" s="61" t="s">
        <v>28</v>
      </c>
      <c r="G78" s="61" t="s">
        <v>28</v>
      </c>
      <c r="H78" s="61" t="s">
        <v>28</v>
      </c>
      <c r="I78" s="61" t="s">
        <v>28</v>
      </c>
      <c r="J78" s="17"/>
    </row>
    <row r="79" spans="1:10" s="15" customFormat="1" ht="22.5" customHeight="1" x14ac:dyDescent="0.2">
      <c r="A79" s="46" t="s">
        <v>2</v>
      </c>
      <c r="B79" s="46"/>
      <c r="C79" s="45">
        <f t="shared" ref="C79:F80" si="29">C99/$B99</f>
        <v>0.30528770212388684</v>
      </c>
      <c r="D79" s="45">
        <f t="shared" si="29"/>
        <v>0.28676135034579464</v>
      </c>
      <c r="E79" s="45">
        <f t="shared" si="29"/>
        <v>0.13679342965055094</v>
      </c>
      <c r="F79" s="45">
        <f t="shared" si="29"/>
        <v>7.7066419741609687E-2</v>
      </c>
      <c r="G79" s="45">
        <f>G99/B99</f>
        <v>8.0137403893941125E-3</v>
      </c>
      <c r="H79" s="45">
        <f t="shared" ref="H79:H80" si="30">H99/B99</f>
        <v>1.3921746598195891E-2</v>
      </c>
      <c r="I79" s="45">
        <f t="shared" ref="I79:I80" si="31">I99/B99</f>
        <v>0.17215561115056788</v>
      </c>
      <c r="J79" s="17"/>
    </row>
    <row r="80" spans="1:10" s="15" customFormat="1" ht="15.75" customHeight="1" x14ac:dyDescent="0.2">
      <c r="A80" s="46" t="s">
        <v>27</v>
      </c>
      <c r="B80" s="46"/>
      <c r="C80" s="45">
        <f t="shared" si="29"/>
        <v>0.31126781123771013</v>
      </c>
      <c r="D80" s="45">
        <f t="shared" si="29"/>
        <v>0.27693063672655716</v>
      </c>
      <c r="E80" s="45">
        <f t="shared" si="29"/>
        <v>0.12452458772069827</v>
      </c>
      <c r="F80" s="45">
        <f t="shared" si="29"/>
        <v>4.8775749562385527E-2</v>
      </c>
      <c r="G80" s="45">
        <f>G100/B100</f>
        <v>1.3811646660962835E-2</v>
      </c>
      <c r="H80" s="45">
        <f t="shared" si="30"/>
        <v>1.172097266923214E-2</v>
      </c>
      <c r="I80" s="45">
        <f t="shared" si="31"/>
        <v>0.21296859542245397</v>
      </c>
      <c r="J80" s="17"/>
    </row>
    <row r="81" spans="1:27" s="15" customFormat="1" ht="15" customHeight="1" x14ac:dyDescent="0.2">
      <c r="A81" s="46"/>
      <c r="C81" s="17"/>
      <c r="D81" s="17"/>
      <c r="E81" s="17"/>
      <c r="F81" s="17"/>
      <c r="G81" s="17"/>
      <c r="H81" s="17"/>
      <c r="I81" s="17"/>
      <c r="J81" s="17"/>
    </row>
    <row r="82" spans="1:27" s="15" customFormat="1" ht="26.25" thickBot="1" x14ac:dyDescent="0.25">
      <c r="A82" s="48" t="s">
        <v>0</v>
      </c>
      <c r="B82" s="49" t="s">
        <v>26</v>
      </c>
      <c r="C82" s="43" t="s">
        <v>25</v>
      </c>
      <c r="D82" s="43" t="s">
        <v>1</v>
      </c>
      <c r="E82" s="43" t="s">
        <v>24</v>
      </c>
      <c r="F82" s="43" t="s">
        <v>29</v>
      </c>
      <c r="G82" s="43" t="s">
        <v>19</v>
      </c>
      <c r="H82" s="43" t="s">
        <v>30</v>
      </c>
      <c r="I82" s="43" t="s">
        <v>3</v>
      </c>
      <c r="J82" s="17"/>
    </row>
    <row r="83" spans="1:27" s="15" customFormat="1" ht="15.75" customHeight="1" thickTop="1" x14ac:dyDescent="0.2">
      <c r="A83" s="44" t="s">
        <v>4</v>
      </c>
      <c r="B83" s="61">
        <f>SUM(C83:I83)</f>
        <v>412480233</v>
      </c>
      <c r="C83" s="61">
        <v>87989219</v>
      </c>
      <c r="D83" s="61">
        <v>160966872</v>
      </c>
      <c r="E83" s="61">
        <v>39253046</v>
      </c>
      <c r="F83" s="61">
        <v>9182625</v>
      </c>
      <c r="G83" s="61">
        <v>13906681</v>
      </c>
      <c r="H83" s="61">
        <v>0</v>
      </c>
      <c r="I83" s="61">
        <v>101181790</v>
      </c>
      <c r="J83" s="36"/>
      <c r="K83" s="26"/>
      <c r="L83" s="26"/>
      <c r="M83" s="26"/>
      <c r="N83" s="26"/>
      <c r="O83" s="26"/>
      <c r="P83" s="26"/>
      <c r="Q83" s="26"/>
      <c r="R83" s="26"/>
      <c r="S83" s="26"/>
      <c r="T83" s="26"/>
      <c r="U83" s="26"/>
      <c r="V83" s="26"/>
      <c r="W83" s="26"/>
      <c r="X83" s="26"/>
      <c r="Y83" s="26"/>
      <c r="Z83" s="26"/>
      <c r="AA83" s="26"/>
    </row>
    <row r="84" spans="1:27" s="15" customFormat="1" ht="17.25" customHeight="1" x14ac:dyDescent="0.2">
      <c r="A84" s="44" t="s">
        <v>5</v>
      </c>
      <c r="B84" s="61" t="s">
        <v>28</v>
      </c>
      <c r="C84" s="61" t="s">
        <v>28</v>
      </c>
      <c r="D84" s="61" t="s">
        <v>28</v>
      </c>
      <c r="E84" s="61" t="s">
        <v>28</v>
      </c>
      <c r="F84" s="61" t="s">
        <v>28</v>
      </c>
      <c r="G84" s="61" t="s">
        <v>28</v>
      </c>
      <c r="H84" s="61" t="s">
        <v>28</v>
      </c>
      <c r="I84" s="61">
        <v>0</v>
      </c>
      <c r="J84" s="17"/>
    </row>
    <row r="85" spans="1:27" s="15" customFormat="1" x14ac:dyDescent="0.2">
      <c r="A85" s="44" t="s">
        <v>6</v>
      </c>
      <c r="B85" s="61">
        <f t="shared" ref="B85:B97" si="32">SUM(C85:I85)</f>
        <v>5542932748</v>
      </c>
      <c r="C85" s="61">
        <v>1601053131</v>
      </c>
      <c r="D85" s="61">
        <v>1842631987</v>
      </c>
      <c r="E85" s="61">
        <v>765693904</v>
      </c>
      <c r="F85" s="61">
        <v>508933425</v>
      </c>
      <c r="G85" s="61">
        <v>9237532</v>
      </c>
      <c r="H85" s="61">
        <v>72824426</v>
      </c>
      <c r="I85" s="61">
        <v>742558343</v>
      </c>
      <c r="J85" s="17"/>
    </row>
    <row r="86" spans="1:27" s="15" customFormat="1" x14ac:dyDescent="0.2">
      <c r="A86" s="44" t="s">
        <v>7</v>
      </c>
      <c r="B86" s="61">
        <f t="shared" si="32"/>
        <v>949763020</v>
      </c>
      <c r="C86" s="61">
        <v>437550335</v>
      </c>
      <c r="D86" s="61">
        <v>0</v>
      </c>
      <c r="E86" s="61">
        <v>117072859</v>
      </c>
      <c r="F86" s="61">
        <v>119549104</v>
      </c>
      <c r="G86" s="61">
        <v>10144191</v>
      </c>
      <c r="H86" s="61">
        <v>20820952</v>
      </c>
      <c r="I86" s="61">
        <v>244625579</v>
      </c>
      <c r="J86" s="17"/>
    </row>
    <row r="87" spans="1:27" s="15" customFormat="1" x14ac:dyDescent="0.2">
      <c r="A87" s="44" t="s">
        <v>22</v>
      </c>
      <c r="B87" s="61">
        <f t="shared" ref="B87" si="33">SUM(C87:I87)</f>
        <v>98396240</v>
      </c>
      <c r="C87" s="61">
        <v>13422962</v>
      </c>
      <c r="D87" s="61">
        <v>29678665</v>
      </c>
      <c r="E87" s="61">
        <v>38263278</v>
      </c>
      <c r="F87" s="61">
        <v>473221</v>
      </c>
      <c r="G87" s="61">
        <v>1193453</v>
      </c>
      <c r="H87" s="61">
        <v>0</v>
      </c>
      <c r="I87" s="61">
        <v>15364661</v>
      </c>
      <c r="J87" s="17"/>
    </row>
    <row r="88" spans="1:27" s="15" customFormat="1" x14ac:dyDescent="0.2">
      <c r="A88" s="44" t="s">
        <v>8</v>
      </c>
      <c r="B88" s="61">
        <f t="shared" si="32"/>
        <v>147231862</v>
      </c>
      <c r="C88" s="61">
        <v>36567037</v>
      </c>
      <c r="D88" s="61">
        <v>46794982</v>
      </c>
      <c r="E88" s="61">
        <v>30692289</v>
      </c>
      <c r="F88" s="61">
        <v>22097940</v>
      </c>
      <c r="G88" s="61">
        <v>2063088</v>
      </c>
      <c r="H88" s="61">
        <v>0</v>
      </c>
      <c r="I88" s="61">
        <v>9016526</v>
      </c>
      <c r="J88" s="17"/>
    </row>
    <row r="89" spans="1:27" x14ac:dyDescent="0.2">
      <c r="A89" s="44" t="s">
        <v>9</v>
      </c>
      <c r="B89" s="61">
        <f t="shared" si="32"/>
        <v>52501811</v>
      </c>
      <c r="C89" s="61">
        <v>13848370</v>
      </c>
      <c r="D89" s="61">
        <v>21858721</v>
      </c>
      <c r="E89" s="61">
        <v>6645159</v>
      </c>
      <c r="F89" s="61">
        <v>2326841</v>
      </c>
      <c r="G89" s="61">
        <v>331115</v>
      </c>
      <c r="H89" s="61">
        <v>1722261</v>
      </c>
      <c r="I89" s="61">
        <v>5769344</v>
      </c>
      <c r="J89" s="16"/>
    </row>
    <row r="90" spans="1:27" x14ac:dyDescent="0.2">
      <c r="A90" s="44" t="s">
        <v>10</v>
      </c>
      <c r="B90" s="61">
        <f t="shared" si="32"/>
        <v>184484445</v>
      </c>
      <c r="C90" s="61">
        <v>50933715</v>
      </c>
      <c r="D90" s="61">
        <v>58729375</v>
      </c>
      <c r="E90" s="61">
        <v>26124335</v>
      </c>
      <c r="F90" s="61">
        <v>3185452</v>
      </c>
      <c r="G90" s="61">
        <v>494460</v>
      </c>
      <c r="H90" s="61">
        <v>7695634</v>
      </c>
      <c r="I90" s="61">
        <v>37321474</v>
      </c>
      <c r="J90" s="37"/>
      <c r="K90" s="12"/>
      <c r="L90" s="12"/>
      <c r="M90" s="12"/>
      <c r="N90" s="12"/>
      <c r="O90" s="12"/>
      <c r="P90" s="12"/>
      <c r="Q90" s="12"/>
      <c r="R90" s="12"/>
      <c r="S90" s="12"/>
      <c r="T90" s="12"/>
      <c r="U90" s="12"/>
      <c r="V90" s="12"/>
      <c r="W90" s="12"/>
      <c r="X90" s="12"/>
      <c r="Y90" s="12"/>
      <c r="Z90" s="12"/>
      <c r="AA90" s="12"/>
    </row>
    <row r="91" spans="1:27" s="15" customFormat="1" x14ac:dyDescent="0.2">
      <c r="A91" s="44" t="s">
        <v>13</v>
      </c>
      <c r="B91" s="61">
        <f t="shared" si="32"/>
        <v>33280000</v>
      </c>
      <c r="C91" s="61">
        <v>9621000</v>
      </c>
      <c r="D91" s="61">
        <v>14881000</v>
      </c>
      <c r="E91" s="61">
        <v>6587000</v>
      </c>
      <c r="F91" s="61">
        <v>687000</v>
      </c>
      <c r="G91" s="61">
        <v>124000</v>
      </c>
      <c r="H91" s="61">
        <v>513000</v>
      </c>
      <c r="I91" s="61">
        <v>867000</v>
      </c>
      <c r="J91" s="36"/>
      <c r="K91" s="26"/>
      <c r="L91" s="26"/>
      <c r="M91" s="26"/>
      <c r="N91" s="26"/>
      <c r="O91" s="26"/>
      <c r="P91" s="26"/>
      <c r="Q91" s="26"/>
      <c r="R91" s="26"/>
      <c r="S91" s="26"/>
      <c r="T91" s="26"/>
      <c r="U91" s="26"/>
      <c r="V91" s="26"/>
      <c r="W91" s="26"/>
      <c r="X91" s="26"/>
      <c r="Y91" s="26"/>
      <c r="Z91" s="26"/>
      <c r="AA91" s="26"/>
    </row>
    <row r="92" spans="1:27" s="15" customFormat="1" x14ac:dyDescent="0.2">
      <c r="A92" s="44" t="s">
        <v>12</v>
      </c>
      <c r="B92" s="61">
        <f t="shared" si="32"/>
        <v>353440578</v>
      </c>
      <c r="C92" s="61">
        <v>52987351</v>
      </c>
      <c r="D92" s="61">
        <v>134784916</v>
      </c>
      <c r="E92" s="61">
        <v>66891513</v>
      </c>
      <c r="F92" s="61">
        <v>14502672</v>
      </c>
      <c r="G92" s="61">
        <v>13857842</v>
      </c>
      <c r="H92" s="61">
        <v>1741501</v>
      </c>
      <c r="I92" s="61">
        <v>68674783</v>
      </c>
      <c r="J92" s="36"/>
      <c r="K92" s="26"/>
      <c r="L92" s="26"/>
      <c r="M92" s="26"/>
      <c r="N92" s="26"/>
      <c r="O92" s="26"/>
      <c r="P92" s="26"/>
      <c r="Q92" s="26"/>
      <c r="R92" s="26"/>
      <c r="S92" s="26"/>
      <c r="T92" s="26"/>
      <c r="U92" s="26"/>
      <c r="V92" s="26"/>
      <c r="W92" s="26"/>
      <c r="X92" s="26"/>
      <c r="Y92" s="26"/>
      <c r="Z92" s="26"/>
      <c r="AA92" s="26"/>
    </row>
    <row r="93" spans="1:27" s="15" customFormat="1" x14ac:dyDescent="0.2">
      <c r="A93" s="44" t="s">
        <v>11</v>
      </c>
      <c r="B93" s="61">
        <f t="shared" si="32"/>
        <v>136821628</v>
      </c>
      <c r="C93" s="61">
        <v>31322665</v>
      </c>
      <c r="D93" s="61">
        <v>55757087</v>
      </c>
      <c r="E93" s="61">
        <v>17208723</v>
      </c>
      <c r="F93" s="61">
        <v>1753418</v>
      </c>
      <c r="G93" s="61">
        <v>451366</v>
      </c>
      <c r="H93" s="61">
        <v>2543265</v>
      </c>
      <c r="I93" s="61">
        <v>27785104</v>
      </c>
      <c r="J93" s="36"/>
      <c r="K93" s="26"/>
      <c r="L93" s="26"/>
      <c r="M93" s="26"/>
      <c r="N93" s="26"/>
      <c r="O93" s="26"/>
      <c r="P93" s="26"/>
      <c r="Q93" s="26"/>
      <c r="R93" s="26"/>
      <c r="S93" s="26"/>
      <c r="T93" s="26"/>
      <c r="U93" s="26"/>
      <c r="V93" s="26"/>
      <c r="W93" s="26"/>
      <c r="X93" s="26"/>
      <c r="Y93" s="26"/>
      <c r="Z93" s="26"/>
      <c r="AA93" s="26"/>
    </row>
    <row r="94" spans="1:27" s="15" customFormat="1" x14ac:dyDescent="0.2">
      <c r="A94" s="44" t="s">
        <v>14</v>
      </c>
      <c r="B94" s="61">
        <f t="shared" si="32"/>
        <v>336295478</v>
      </c>
      <c r="C94" s="61">
        <v>97159024</v>
      </c>
      <c r="D94" s="61">
        <v>89169108</v>
      </c>
      <c r="E94" s="61">
        <v>43698627</v>
      </c>
      <c r="F94" s="61">
        <v>10725765</v>
      </c>
      <c r="G94" s="61">
        <v>5316938</v>
      </c>
      <c r="H94" s="61">
        <v>8498456</v>
      </c>
      <c r="I94" s="61">
        <v>81727560</v>
      </c>
      <c r="J94" s="36"/>
      <c r="K94" s="26"/>
      <c r="L94" s="26"/>
      <c r="M94" s="26"/>
      <c r="N94" s="26"/>
      <c r="O94" s="26"/>
      <c r="P94" s="26"/>
      <c r="Q94" s="26"/>
      <c r="R94" s="26"/>
      <c r="S94" s="26"/>
      <c r="T94" s="26"/>
      <c r="U94" s="26"/>
      <c r="V94" s="26"/>
      <c r="W94" s="26"/>
      <c r="X94" s="26"/>
      <c r="Y94" s="26"/>
      <c r="Z94" s="26"/>
      <c r="AA94" s="26"/>
    </row>
    <row r="95" spans="1:27" s="15" customFormat="1" x14ac:dyDescent="0.2">
      <c r="A95" s="44" t="s">
        <v>18</v>
      </c>
      <c r="B95" s="61">
        <f t="shared" si="32"/>
        <v>145060814</v>
      </c>
      <c r="C95" s="61">
        <v>46114910</v>
      </c>
      <c r="D95" s="61">
        <v>31552876</v>
      </c>
      <c r="E95" s="61">
        <v>18329664</v>
      </c>
      <c r="F95" s="61">
        <v>2579514</v>
      </c>
      <c r="G95" s="61">
        <v>3160059</v>
      </c>
      <c r="H95" s="61">
        <v>6986244</v>
      </c>
      <c r="I95" s="61">
        <v>36337547</v>
      </c>
      <c r="J95" s="36"/>
      <c r="K95" s="26"/>
      <c r="L95" s="26"/>
      <c r="M95" s="26"/>
      <c r="N95" s="26"/>
      <c r="O95" s="26"/>
      <c r="P95" s="26"/>
      <c r="Q95" s="26"/>
      <c r="R95" s="26"/>
      <c r="S95" s="26"/>
      <c r="T95" s="26"/>
      <c r="U95" s="26"/>
      <c r="V95" s="26"/>
      <c r="W95" s="26"/>
      <c r="X95" s="26"/>
      <c r="Y95" s="26"/>
      <c r="Z95" s="26"/>
      <c r="AA95" s="26"/>
    </row>
    <row r="96" spans="1:27" s="15" customFormat="1" x14ac:dyDescent="0.2">
      <c r="A96" s="44" t="s">
        <v>15</v>
      </c>
      <c r="B96" s="61">
        <f t="shared" si="32"/>
        <v>864504618</v>
      </c>
      <c r="C96" s="61">
        <v>305339504</v>
      </c>
      <c r="D96" s="61">
        <v>248658742</v>
      </c>
      <c r="E96" s="61">
        <v>124547137</v>
      </c>
      <c r="F96" s="61">
        <v>12984303</v>
      </c>
      <c r="G96" s="61">
        <v>1288080</v>
      </c>
      <c r="H96" s="61">
        <v>18241666</v>
      </c>
      <c r="I96" s="61">
        <v>153445186</v>
      </c>
      <c r="J96" s="36"/>
      <c r="K96" s="26"/>
      <c r="L96" s="26"/>
      <c r="M96" s="26"/>
      <c r="N96" s="26"/>
      <c r="O96" s="26"/>
      <c r="P96" s="26"/>
      <c r="Q96" s="26"/>
      <c r="R96" s="26"/>
      <c r="S96" s="26"/>
      <c r="T96" s="26"/>
      <c r="U96" s="26"/>
      <c r="V96" s="26"/>
      <c r="W96" s="26"/>
      <c r="X96" s="26"/>
      <c r="Y96" s="26"/>
      <c r="Z96" s="26"/>
      <c r="AA96" s="26"/>
    </row>
    <row r="97" spans="1:32" s="15" customFormat="1" x14ac:dyDescent="0.2">
      <c r="A97" s="44" t="s">
        <v>16</v>
      </c>
      <c r="B97" s="61">
        <f t="shared" si="32"/>
        <v>913039405</v>
      </c>
      <c r="C97" s="61">
        <v>320937803</v>
      </c>
      <c r="D97" s="61">
        <v>180965383</v>
      </c>
      <c r="E97" s="61">
        <v>90213502</v>
      </c>
      <c r="F97" s="61">
        <v>74802156</v>
      </c>
      <c r="G97" s="61">
        <v>19932801</v>
      </c>
      <c r="H97" s="61">
        <v>0</v>
      </c>
      <c r="I97" s="61">
        <v>226187760</v>
      </c>
      <c r="J97" s="36"/>
      <c r="K97" s="26"/>
      <c r="L97" s="26"/>
      <c r="M97" s="26"/>
      <c r="N97" s="26"/>
      <c r="O97" s="26"/>
      <c r="P97" s="26"/>
      <c r="Q97" s="26"/>
      <c r="R97" s="26"/>
      <c r="S97" s="26"/>
      <c r="T97" s="26"/>
      <c r="U97" s="26"/>
      <c r="V97" s="26"/>
      <c r="W97" s="26"/>
      <c r="X97" s="26"/>
      <c r="Y97" s="26"/>
      <c r="Z97" s="26"/>
      <c r="AA97" s="26"/>
    </row>
    <row r="98" spans="1:32" s="15" customFormat="1" x14ac:dyDescent="0.2">
      <c r="A98" s="44" t="s">
        <v>17</v>
      </c>
      <c r="B98" s="61" t="s">
        <v>28</v>
      </c>
      <c r="C98" s="61" t="s">
        <v>28</v>
      </c>
      <c r="D98" s="61" t="s">
        <v>28</v>
      </c>
      <c r="E98" s="61" t="s">
        <v>28</v>
      </c>
      <c r="F98" s="61" t="s">
        <v>28</v>
      </c>
      <c r="G98" s="61" t="s">
        <v>28</v>
      </c>
      <c r="H98" s="61" t="s">
        <v>28</v>
      </c>
      <c r="I98" s="61" t="s">
        <v>28</v>
      </c>
      <c r="J98" s="36"/>
      <c r="K98" s="26"/>
      <c r="L98" s="26"/>
      <c r="M98" s="26"/>
      <c r="N98" s="26"/>
      <c r="O98" s="26"/>
      <c r="P98" s="26"/>
      <c r="Q98" s="26"/>
      <c r="R98" s="26"/>
      <c r="S98" s="26"/>
      <c r="T98" s="26"/>
      <c r="U98" s="26"/>
      <c r="V98" s="26"/>
      <c r="W98" s="26"/>
      <c r="X98" s="26"/>
      <c r="Y98" s="26"/>
      <c r="Z98" s="26"/>
      <c r="AA98" s="26"/>
    </row>
    <row r="99" spans="1:32" s="15" customFormat="1" ht="27" customHeight="1" x14ac:dyDescent="0.2">
      <c r="A99" s="46" t="s">
        <v>2</v>
      </c>
      <c r="B99" s="61">
        <f>SUM(C99:I99)</f>
        <v>10170232880</v>
      </c>
      <c r="C99" s="62">
        <f t="shared" ref="C99:I99" si="34">SUM(C83:C98)</f>
        <v>3104847026</v>
      </c>
      <c r="D99" s="62">
        <f t="shared" si="34"/>
        <v>2916429714</v>
      </c>
      <c r="E99" s="62">
        <f t="shared" si="34"/>
        <v>1391221036</v>
      </c>
      <c r="F99" s="62">
        <f t="shared" si="34"/>
        <v>783783436</v>
      </c>
      <c r="G99" s="62">
        <f t="shared" si="34"/>
        <v>81501606</v>
      </c>
      <c r="H99" s="62">
        <f t="shared" si="34"/>
        <v>141587405</v>
      </c>
      <c r="I99" s="61">
        <f t="shared" si="34"/>
        <v>1750862657</v>
      </c>
      <c r="J99" s="36"/>
      <c r="K99" s="26"/>
      <c r="L99" s="26"/>
      <c r="M99" s="26"/>
      <c r="N99" s="26"/>
      <c r="O99" s="26"/>
      <c r="P99" s="26"/>
      <c r="Q99" s="26"/>
      <c r="R99" s="26"/>
      <c r="S99" s="26"/>
      <c r="T99" s="26"/>
      <c r="U99" s="26"/>
      <c r="V99" s="26"/>
      <c r="W99" s="26"/>
      <c r="X99" s="26"/>
      <c r="Y99" s="26"/>
      <c r="Z99" s="26"/>
      <c r="AA99" s="26"/>
    </row>
    <row r="100" spans="1:32" s="15" customFormat="1" ht="15.75" customHeight="1" x14ac:dyDescent="0.2">
      <c r="A100" s="46" t="s">
        <v>27</v>
      </c>
      <c r="B100" s="61">
        <f>SUM(C100:I100)</f>
        <v>49273348407</v>
      </c>
      <c r="C100" s="61">
        <v>15337207311</v>
      </c>
      <c r="D100" s="61">
        <v>13645299748</v>
      </c>
      <c r="E100" s="61">
        <v>6135743396</v>
      </c>
      <c r="F100" s="61">
        <v>2403344502</v>
      </c>
      <c r="G100" s="61">
        <v>680546078</v>
      </c>
      <c r="H100" s="61">
        <v>577531570</v>
      </c>
      <c r="I100" s="61">
        <v>10493675802</v>
      </c>
      <c r="J100" s="61"/>
      <c r="K100" s="26"/>
      <c r="L100" s="26"/>
      <c r="M100" s="26"/>
      <c r="N100" s="26"/>
      <c r="O100" s="26"/>
      <c r="P100" s="26"/>
      <c r="Q100" s="26"/>
      <c r="R100" s="26"/>
      <c r="S100" s="26"/>
      <c r="T100" s="26"/>
      <c r="U100" s="26"/>
      <c r="V100" s="26"/>
      <c r="W100" s="26"/>
      <c r="X100" s="26"/>
      <c r="Y100" s="26"/>
      <c r="Z100" s="26"/>
      <c r="AA100" s="26"/>
    </row>
    <row r="101" spans="1:32" s="15" customFormat="1" ht="15.75" customHeight="1" x14ac:dyDescent="0.2">
      <c r="A101" s="46"/>
      <c r="B101" s="26"/>
      <c r="C101" s="36"/>
      <c r="D101" s="36"/>
      <c r="E101" s="36"/>
      <c r="F101" s="36"/>
      <c r="G101" s="36"/>
      <c r="H101" s="17"/>
      <c r="I101" s="37"/>
      <c r="J101" s="26"/>
      <c r="K101" s="26"/>
      <c r="L101" s="26"/>
      <c r="M101" s="26"/>
      <c r="N101" s="26"/>
      <c r="O101" s="26"/>
      <c r="P101" s="26"/>
      <c r="Q101" s="26"/>
      <c r="R101" s="26"/>
      <c r="S101" s="26"/>
      <c r="T101" s="26"/>
      <c r="U101" s="26"/>
      <c r="V101" s="26"/>
      <c r="W101" s="26"/>
      <c r="X101" s="26"/>
      <c r="Y101" s="26"/>
      <c r="Z101" s="26"/>
      <c r="AA101" s="26"/>
    </row>
    <row r="102" spans="1:32" s="15" customFormat="1" ht="15.75" customHeight="1" x14ac:dyDescent="0.2">
      <c r="A102" s="46"/>
      <c r="B102" s="26"/>
      <c r="C102" s="36"/>
      <c r="D102" s="36"/>
      <c r="E102" s="36"/>
      <c r="F102" s="36"/>
      <c r="G102" s="36"/>
      <c r="H102" s="17"/>
      <c r="I102" s="37"/>
      <c r="J102" s="26"/>
      <c r="K102" s="26"/>
      <c r="L102" s="26"/>
      <c r="M102" s="26"/>
      <c r="N102" s="26"/>
      <c r="O102" s="26"/>
      <c r="P102" s="26"/>
      <c r="Q102" s="26"/>
      <c r="R102" s="26"/>
      <c r="S102" s="26"/>
      <c r="T102" s="26"/>
      <c r="U102" s="26"/>
      <c r="V102" s="26"/>
      <c r="W102" s="26"/>
      <c r="X102" s="26"/>
      <c r="Y102" s="26"/>
      <c r="Z102" s="26"/>
      <c r="AA102" s="26"/>
    </row>
    <row r="103" spans="1:32" s="15" customFormat="1" x14ac:dyDescent="0.2">
      <c r="A103" s="44"/>
      <c r="B103" s="26"/>
      <c r="C103" s="36"/>
      <c r="D103" s="36"/>
      <c r="E103" s="36"/>
      <c r="F103" s="37"/>
      <c r="G103" s="37"/>
      <c r="H103" s="36"/>
      <c r="I103" s="37"/>
      <c r="J103" s="26"/>
      <c r="K103" s="26"/>
      <c r="L103" s="26"/>
      <c r="M103" s="26"/>
      <c r="N103" s="26"/>
      <c r="O103" s="26"/>
      <c r="P103" s="26"/>
      <c r="Q103" s="26"/>
      <c r="R103" s="26"/>
      <c r="S103" s="26"/>
      <c r="T103" s="26"/>
      <c r="U103" s="26"/>
      <c r="V103" s="26"/>
      <c r="W103" s="26"/>
      <c r="X103" s="26"/>
      <c r="Y103" s="26"/>
      <c r="Z103" s="26"/>
      <c r="AA103" s="26"/>
    </row>
    <row r="104" spans="1:32" s="15" customFormat="1" ht="15" x14ac:dyDescent="0.2">
      <c r="A104" s="8"/>
      <c r="B104" s="7"/>
      <c r="C104" s="28"/>
      <c r="D104" s="28"/>
      <c r="E104" s="28"/>
      <c r="F104" s="28"/>
      <c r="G104" s="28"/>
      <c r="H104" s="28"/>
      <c r="I104" s="37"/>
      <c r="J104" s="26"/>
      <c r="K104" s="26"/>
      <c r="L104" s="26"/>
      <c r="M104" s="26"/>
      <c r="N104" s="26"/>
      <c r="O104" s="26"/>
      <c r="P104" s="26"/>
      <c r="Q104" s="26"/>
      <c r="R104" s="26"/>
      <c r="S104" s="26"/>
      <c r="T104" s="26"/>
      <c r="U104" s="26"/>
      <c r="V104" s="26"/>
      <c r="W104" s="26"/>
      <c r="X104" s="26"/>
      <c r="Y104" s="26"/>
      <c r="Z104" s="26"/>
      <c r="AA104" s="26"/>
    </row>
    <row r="105" spans="1:32" s="15" customFormat="1" ht="24.6" customHeight="1" x14ac:dyDescent="0.2">
      <c r="A105" s="8"/>
      <c r="B105" s="7"/>
      <c r="C105" s="28"/>
      <c r="D105" s="28"/>
      <c r="E105" s="28"/>
      <c r="F105" s="28"/>
      <c r="G105" s="28"/>
      <c r="H105" s="28"/>
      <c r="I105" s="37"/>
      <c r="J105" s="26"/>
      <c r="K105" s="26"/>
      <c r="L105" s="26"/>
      <c r="M105" s="26"/>
      <c r="N105" s="26"/>
      <c r="O105" s="26"/>
      <c r="P105" s="26"/>
      <c r="Q105" s="26"/>
      <c r="R105" s="26"/>
      <c r="S105" s="26"/>
      <c r="T105" s="26"/>
      <c r="U105" s="26"/>
      <c r="V105" s="26"/>
      <c r="W105" s="26"/>
      <c r="X105" s="26"/>
      <c r="Y105" s="26"/>
      <c r="Z105" s="26"/>
      <c r="AA105" s="26"/>
    </row>
    <row r="106" spans="1:32" s="15" customFormat="1" ht="21.75" customHeight="1" x14ac:dyDescent="0.2">
      <c r="A106" s="8"/>
      <c r="B106" s="7"/>
      <c r="C106" s="28"/>
      <c r="D106" s="28"/>
      <c r="E106" s="28"/>
      <c r="F106" s="28"/>
      <c r="G106" s="28"/>
      <c r="H106" s="28"/>
      <c r="I106" s="37"/>
      <c r="J106" s="26"/>
      <c r="K106" s="26"/>
      <c r="L106" s="26"/>
      <c r="M106" s="26"/>
      <c r="N106" s="26"/>
      <c r="O106" s="26"/>
      <c r="P106" s="26"/>
      <c r="Q106" s="26"/>
      <c r="R106" s="26"/>
      <c r="S106" s="26"/>
      <c r="T106" s="26"/>
      <c r="U106" s="26"/>
      <c r="V106" s="26"/>
      <c r="W106" s="26"/>
      <c r="X106" s="26"/>
      <c r="Y106" s="26"/>
      <c r="Z106" s="26"/>
      <c r="AA106" s="26"/>
    </row>
    <row r="107" spans="1:32" s="15" customFormat="1" ht="42.75" customHeight="1" x14ac:dyDescent="0.2">
      <c r="A107" s="25"/>
      <c r="B107" s="6"/>
      <c r="C107" s="38"/>
      <c r="D107" s="38"/>
      <c r="E107" s="38"/>
      <c r="F107" s="17"/>
      <c r="G107" s="37"/>
      <c r="H107" s="17"/>
      <c r="I107" s="28"/>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s="15" customFormat="1" ht="42.75" customHeight="1" x14ac:dyDescent="0.2">
      <c r="A108" s="25"/>
      <c r="B108" s="6"/>
      <c r="C108" s="38"/>
      <c r="D108" s="38"/>
      <c r="E108" s="38"/>
      <c r="F108" s="17"/>
      <c r="G108" s="37"/>
      <c r="I108" s="35" t="s">
        <v>34</v>
      </c>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s="8" customFormat="1" ht="20.100000000000001" customHeight="1" x14ac:dyDescent="0.25">
      <c r="A109" s="65" t="s">
        <v>21</v>
      </c>
      <c r="B109" s="65"/>
      <c r="C109" s="65"/>
      <c r="D109" s="65"/>
      <c r="E109" s="65"/>
      <c r="F109" s="65"/>
      <c r="G109" s="65"/>
      <c r="H109" s="65"/>
      <c r="I109" s="65"/>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s="8" customFormat="1" ht="20.100000000000001" customHeight="1" x14ac:dyDescent="0.25">
      <c r="A110" s="65" t="str">
        <f>A2</f>
        <v>Distribution of Public Institutions' Revenues by Source and Institutional Type, FY 2016</v>
      </c>
      <c r="B110" s="65"/>
      <c r="C110" s="65"/>
      <c r="D110" s="65"/>
      <c r="E110" s="65"/>
      <c r="F110" s="65"/>
      <c r="G110" s="65"/>
      <c r="H110" s="65"/>
      <c r="I110" s="65"/>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s="8" customFormat="1" ht="20.100000000000001" customHeight="1" x14ac:dyDescent="0.25">
      <c r="A111" s="41"/>
      <c r="B111" s="53"/>
      <c r="C111" s="53"/>
      <c r="D111" s="53"/>
      <c r="E111" s="53"/>
      <c r="F111" s="53"/>
      <c r="G111" s="53"/>
      <c r="H111" s="53"/>
      <c r="I111" s="28"/>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s="8" customFormat="1" ht="20.100000000000001" customHeight="1" x14ac:dyDescent="0.25">
      <c r="A112" s="64" t="s">
        <v>33</v>
      </c>
      <c r="B112" s="64"/>
      <c r="C112" s="64"/>
      <c r="D112" s="64"/>
      <c r="E112" s="64"/>
      <c r="F112" s="64"/>
      <c r="G112" s="64"/>
      <c r="H112" s="64"/>
      <c r="I112" s="64"/>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3" s="15" customFormat="1" ht="20.100000000000001" customHeight="1" x14ac:dyDescent="0.3">
      <c r="A113" s="10"/>
      <c r="B113" s="14"/>
      <c r="C113" s="14"/>
      <c r="D113" s="14"/>
      <c r="E113" s="14"/>
      <c r="F113" s="14"/>
      <c r="G113" s="14"/>
      <c r="H113" s="14"/>
      <c r="I113" s="28"/>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3" s="40" customFormat="1" ht="26.25" thickBot="1" x14ac:dyDescent="0.25">
      <c r="A114" s="42" t="s">
        <v>0</v>
      </c>
      <c r="B114" s="54"/>
      <c r="C114" s="43" t="s">
        <v>25</v>
      </c>
      <c r="D114" s="43" t="s">
        <v>1</v>
      </c>
      <c r="E114" s="43" t="s">
        <v>24</v>
      </c>
      <c r="F114" s="43" t="s">
        <v>29</v>
      </c>
      <c r="G114" s="43" t="s">
        <v>19</v>
      </c>
      <c r="H114" s="43" t="s">
        <v>30</v>
      </c>
      <c r="I114" s="43" t="s">
        <v>3</v>
      </c>
      <c r="J114" s="55"/>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row>
    <row r="115" spans="1:33" ht="15.75" customHeight="1" thickTop="1" x14ac:dyDescent="0.2">
      <c r="A115" s="44" t="s">
        <v>4</v>
      </c>
      <c r="B115" s="44"/>
      <c r="C115" s="45">
        <f t="shared" ref="C115:C129" si="35">C134/B134</f>
        <v>0.10336356210179658</v>
      </c>
      <c r="D115" s="45">
        <f t="shared" ref="D115:D129" si="36">D134/B134</f>
        <v>0.40487809524666568</v>
      </c>
      <c r="E115" s="45">
        <f t="shared" ref="E115:E129" si="37">E134/B134</f>
        <v>0.24876111654635658</v>
      </c>
      <c r="F115" s="45">
        <f t="shared" ref="F115:F129" si="38">F134/B134</f>
        <v>2.1540353581524094E-2</v>
      </c>
      <c r="G115" s="45">
        <f t="shared" ref="G115:G129" si="39">G134/B134</f>
        <v>6.603882294206305E-2</v>
      </c>
      <c r="H115" s="45">
        <f t="shared" ref="H115:H130" si="40">H134/B134</f>
        <v>0</v>
      </c>
      <c r="I115" s="45">
        <f t="shared" ref="I115:I130" si="41">I134/B134</f>
        <v>0.15541804958159403</v>
      </c>
      <c r="J115" s="56"/>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row>
    <row r="116" spans="1:33" x14ac:dyDescent="0.2">
      <c r="A116" s="44" t="s">
        <v>5</v>
      </c>
      <c r="B116" s="44"/>
      <c r="C116" s="45">
        <f t="shared" si="35"/>
        <v>0.40974585376761352</v>
      </c>
      <c r="D116" s="45">
        <f t="shared" si="36"/>
        <v>0.13249966839179336</v>
      </c>
      <c r="E116" s="45">
        <f t="shared" si="37"/>
        <v>0.16695342404250649</v>
      </c>
      <c r="F116" s="45">
        <f t="shared" si="38"/>
        <v>1.2443932094443052E-2</v>
      </c>
      <c r="G116" s="45">
        <f t="shared" si="39"/>
        <v>6.4976318048351467E-2</v>
      </c>
      <c r="H116" s="45">
        <f t="shared" si="40"/>
        <v>3.9997076035238811E-2</v>
      </c>
      <c r="I116" s="45">
        <f t="shared" si="41"/>
        <v>0.17338372762005333</v>
      </c>
      <c r="J116" s="37"/>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row>
    <row r="117" spans="1:33" x14ac:dyDescent="0.2">
      <c r="A117" s="44" t="s">
        <v>6</v>
      </c>
      <c r="B117" s="44"/>
      <c r="C117" s="45">
        <f t="shared" si="35"/>
        <v>0.17887451332011478</v>
      </c>
      <c r="D117" s="45">
        <f t="shared" si="36"/>
        <v>0.12718725828556596</v>
      </c>
      <c r="E117" s="45">
        <f t="shared" si="37"/>
        <v>0.12207029369081399</v>
      </c>
      <c r="F117" s="45">
        <f t="shared" si="38"/>
        <v>2.0132523803247666E-2</v>
      </c>
      <c r="G117" s="45">
        <f t="shared" si="39"/>
        <v>4.0087325285187089E-2</v>
      </c>
      <c r="H117" s="45">
        <f t="shared" si="40"/>
        <v>3.2840821045974355E-2</v>
      </c>
      <c r="I117" s="45">
        <f t="shared" si="41"/>
        <v>0.47880726456909617</v>
      </c>
      <c r="J117" s="37"/>
      <c r="K117" s="12"/>
      <c r="L117" s="12"/>
      <c r="M117" s="12"/>
      <c r="N117" s="12"/>
      <c r="O117" s="12"/>
      <c r="P117" s="12"/>
      <c r="Q117" s="12"/>
      <c r="R117" s="12"/>
      <c r="S117" s="12"/>
      <c r="T117" s="12"/>
      <c r="U117" s="12"/>
      <c r="V117" s="12"/>
      <c r="W117" s="12"/>
      <c r="X117" s="12"/>
      <c r="Y117" s="12"/>
      <c r="Z117" s="12"/>
      <c r="AA117" s="12"/>
    </row>
    <row r="118" spans="1:33" x14ac:dyDescent="0.2">
      <c r="A118" s="44" t="s">
        <v>7</v>
      </c>
      <c r="B118" s="44"/>
      <c r="C118" s="45">
        <f t="shared" si="35"/>
        <v>0.293684252306325</v>
      </c>
      <c r="D118" s="45">
        <f t="shared" si="36"/>
        <v>3.5668181964113965E-3</v>
      </c>
      <c r="E118" s="45">
        <f t="shared" si="37"/>
        <v>0.20146392025291845</v>
      </c>
      <c r="F118" s="45">
        <f t="shared" si="38"/>
        <v>6.5730652012836704E-2</v>
      </c>
      <c r="G118" s="45">
        <f t="shared" si="39"/>
        <v>4.4737604713950316E-2</v>
      </c>
      <c r="H118" s="45">
        <f t="shared" si="40"/>
        <v>4.649543026440859E-2</v>
      </c>
      <c r="I118" s="45">
        <f t="shared" si="41"/>
        <v>0.3443213222531496</v>
      </c>
      <c r="J118" s="37"/>
      <c r="K118" s="12"/>
      <c r="L118" s="12"/>
      <c r="M118" s="12"/>
      <c r="N118" s="12"/>
      <c r="O118" s="12"/>
      <c r="P118" s="12"/>
      <c r="Q118" s="12"/>
      <c r="R118" s="12"/>
      <c r="S118" s="12"/>
      <c r="T118" s="12"/>
      <c r="U118" s="12"/>
      <c r="V118" s="12"/>
      <c r="W118" s="12"/>
      <c r="X118" s="12"/>
      <c r="Y118" s="12"/>
      <c r="Z118" s="12"/>
      <c r="AA118" s="12"/>
    </row>
    <row r="119" spans="1:33" x14ac:dyDescent="0.2">
      <c r="A119" s="44" t="s">
        <v>8</v>
      </c>
      <c r="B119" s="44"/>
      <c r="C119" s="45">
        <f t="shared" si="35"/>
        <v>0.18337291275207299</v>
      </c>
      <c r="D119" s="45">
        <f t="shared" si="36"/>
        <v>0.22534640111618279</v>
      </c>
      <c r="E119" s="45">
        <f t="shared" si="37"/>
        <v>0.24727075954599079</v>
      </c>
      <c r="F119" s="45">
        <f t="shared" si="38"/>
        <v>0.14388512884939686</v>
      </c>
      <c r="G119" s="45">
        <f t="shared" si="39"/>
        <v>3.6973058063366503E-2</v>
      </c>
      <c r="H119" s="45">
        <f t="shared" si="40"/>
        <v>2.7862867396500949E-3</v>
      </c>
      <c r="I119" s="45">
        <f t="shared" si="41"/>
        <v>0.16036545293333998</v>
      </c>
      <c r="J119" s="20"/>
    </row>
    <row r="120" spans="1:33" s="15" customFormat="1" x14ac:dyDescent="0.2">
      <c r="A120" s="44" t="s">
        <v>9</v>
      </c>
      <c r="B120" s="44"/>
      <c r="C120" s="45">
        <f t="shared" si="35"/>
        <v>0.29397052164081267</v>
      </c>
      <c r="D120" s="45">
        <f t="shared" si="36"/>
        <v>0.29610956684863504</v>
      </c>
      <c r="E120" s="45">
        <f t="shared" si="37"/>
        <v>0.1567528383933641</v>
      </c>
      <c r="F120" s="45">
        <f t="shared" si="38"/>
        <v>2.3669626049476325E-2</v>
      </c>
      <c r="G120" s="45">
        <f t="shared" si="39"/>
        <v>1.4903234084503744E-2</v>
      </c>
      <c r="H120" s="45">
        <f t="shared" si="40"/>
        <v>5.341051384440542E-2</v>
      </c>
      <c r="I120" s="45">
        <f t="shared" si="41"/>
        <v>0.16118369913880276</v>
      </c>
      <c r="J120" s="34"/>
    </row>
    <row r="121" spans="1:33" s="15" customFormat="1" x14ac:dyDescent="0.2">
      <c r="A121" s="44" t="s">
        <v>10</v>
      </c>
      <c r="B121" s="44"/>
      <c r="C121" s="45">
        <f t="shared" si="35"/>
        <v>0.29122168047781288</v>
      </c>
      <c r="D121" s="45">
        <f t="shared" si="36"/>
        <v>0.20273692586764608</v>
      </c>
      <c r="E121" s="45">
        <f t="shared" si="37"/>
        <v>0.19439118648082229</v>
      </c>
      <c r="F121" s="45">
        <f t="shared" si="38"/>
        <v>1.3057775746087671E-2</v>
      </c>
      <c r="G121" s="45">
        <f t="shared" si="39"/>
        <v>2.6968237082375675E-2</v>
      </c>
      <c r="H121" s="45">
        <f t="shared" si="40"/>
        <v>3.4852330630185613E-2</v>
      </c>
      <c r="I121" s="45">
        <f t="shared" si="41"/>
        <v>0.23677186371506981</v>
      </c>
      <c r="J121" s="34"/>
    </row>
    <row r="122" spans="1:33" s="15" customFormat="1" x14ac:dyDescent="0.2">
      <c r="A122" s="44" t="s">
        <v>13</v>
      </c>
      <c r="B122" s="44"/>
      <c r="C122" s="45">
        <f t="shared" si="35"/>
        <v>0.24926877266257322</v>
      </c>
      <c r="D122" s="45">
        <f t="shared" si="36"/>
        <v>0.27853681994589685</v>
      </c>
      <c r="E122" s="45">
        <f t="shared" si="37"/>
        <v>0.15082544693661157</v>
      </c>
      <c r="F122" s="45">
        <f t="shared" si="38"/>
        <v>2.8833878466540758E-2</v>
      </c>
      <c r="G122" s="45">
        <f t="shared" si="39"/>
        <v>3.7898440038801523E-2</v>
      </c>
      <c r="H122" s="45">
        <f t="shared" si="40"/>
        <v>3.8888837414968784E-2</v>
      </c>
      <c r="I122" s="45">
        <f t="shared" si="41"/>
        <v>0.21574780453460729</v>
      </c>
      <c r="J122" s="34"/>
    </row>
    <row r="123" spans="1:33" s="15" customFormat="1" x14ac:dyDescent="0.2">
      <c r="A123" s="44" t="s">
        <v>12</v>
      </c>
      <c r="B123" s="44"/>
      <c r="C123" s="45">
        <f t="shared" si="35"/>
        <v>7.5852153873861294E-2</v>
      </c>
      <c r="D123" s="45">
        <f t="shared" si="36"/>
        <v>0.18206842835604209</v>
      </c>
      <c r="E123" s="45">
        <f t="shared" si="37"/>
        <v>0.13697868520049844</v>
      </c>
      <c r="F123" s="45">
        <f t="shared" si="38"/>
        <v>3.7450879618165248E-2</v>
      </c>
      <c r="G123" s="45">
        <f t="shared" si="39"/>
        <v>1.8778893453926741E-2</v>
      </c>
      <c r="H123" s="45">
        <f t="shared" si="40"/>
        <v>1.7308234401167535E-2</v>
      </c>
      <c r="I123" s="45">
        <f t="shared" si="41"/>
        <v>0.53156272509633862</v>
      </c>
      <c r="J123" s="34"/>
    </row>
    <row r="124" spans="1:33" s="15" customFormat="1" x14ac:dyDescent="0.2">
      <c r="A124" s="44" t="s">
        <v>11</v>
      </c>
      <c r="B124" s="44"/>
      <c r="C124" s="45">
        <f t="shared" si="35"/>
        <v>0.26103886462015397</v>
      </c>
      <c r="D124" s="45">
        <f t="shared" si="36"/>
        <v>0.2499747431063678</v>
      </c>
      <c r="E124" s="45">
        <f t="shared" si="37"/>
        <v>0.12313312764495947</v>
      </c>
      <c r="F124" s="45">
        <f t="shared" si="38"/>
        <v>1.7743929296747799E-2</v>
      </c>
      <c r="G124" s="45">
        <f t="shared" si="39"/>
        <v>2.7230174818635079E-2</v>
      </c>
      <c r="H124" s="45">
        <f t="shared" si="40"/>
        <v>2.3251231362326236E-2</v>
      </c>
      <c r="I124" s="45">
        <f t="shared" si="41"/>
        <v>0.29762792915080966</v>
      </c>
      <c r="J124" s="34"/>
    </row>
    <row r="125" spans="1:33" s="15" customFormat="1" x14ac:dyDescent="0.2">
      <c r="A125" s="44" t="s">
        <v>14</v>
      </c>
      <c r="B125" s="44"/>
      <c r="C125" s="45">
        <f t="shared" si="35"/>
        <v>0.35003802593115446</v>
      </c>
      <c r="D125" s="45">
        <f t="shared" si="36"/>
        <v>0.12798556571745712</v>
      </c>
      <c r="E125" s="45">
        <f t="shared" si="37"/>
        <v>0.16283403570370558</v>
      </c>
      <c r="F125" s="45">
        <f t="shared" si="38"/>
        <v>2.1120338558786377E-2</v>
      </c>
      <c r="G125" s="45">
        <f t="shared" si="39"/>
        <v>2.0272415249799457E-2</v>
      </c>
      <c r="H125" s="45">
        <f t="shared" si="40"/>
        <v>4.8455052747743609E-2</v>
      </c>
      <c r="I125" s="45">
        <f t="shared" si="41"/>
        <v>0.26929456609135338</v>
      </c>
      <c r="J125" s="34"/>
    </row>
    <row r="126" spans="1:33" s="15" customFormat="1" x14ac:dyDescent="0.2">
      <c r="A126" s="44" t="s">
        <v>18</v>
      </c>
      <c r="B126" s="44"/>
      <c r="C126" s="45">
        <f t="shared" si="35"/>
        <v>0.27501473870222348</v>
      </c>
      <c r="D126" s="45">
        <f t="shared" si="36"/>
        <v>0.22408094966249362</v>
      </c>
      <c r="E126" s="45">
        <f t="shared" si="37"/>
        <v>0.1280730445489866</v>
      </c>
      <c r="F126" s="45">
        <f t="shared" si="38"/>
        <v>1.9796375635799241E-2</v>
      </c>
      <c r="G126" s="45">
        <f t="shared" si="39"/>
        <v>3.335097350467315E-2</v>
      </c>
      <c r="H126" s="45">
        <f t="shared" si="40"/>
        <v>8.4369163463523314E-3</v>
      </c>
      <c r="I126" s="45">
        <f t="shared" si="41"/>
        <v>0.31124700159947161</v>
      </c>
      <c r="J126" s="34"/>
    </row>
    <row r="127" spans="1:33" s="15" customFormat="1" x14ac:dyDescent="0.2">
      <c r="A127" s="44" t="s">
        <v>15</v>
      </c>
      <c r="B127" s="44"/>
      <c r="C127" s="45">
        <f t="shared" si="35"/>
        <v>8.8937953088565572E-2</v>
      </c>
      <c r="D127" s="45">
        <f t="shared" si="36"/>
        <v>0.10038278120940988</v>
      </c>
      <c r="E127" s="45">
        <f t="shared" si="37"/>
        <v>9.4868489541370921E-2</v>
      </c>
      <c r="F127" s="45">
        <f t="shared" si="38"/>
        <v>7.9107010679166992E-3</v>
      </c>
      <c r="G127" s="45">
        <f t="shared" si="39"/>
        <v>2.4565347873214741E-2</v>
      </c>
      <c r="H127" s="45">
        <f t="shared" si="40"/>
        <v>2.2309667646435414E-2</v>
      </c>
      <c r="I127" s="45">
        <f t="shared" si="41"/>
        <v>0.66102505957308677</v>
      </c>
      <c r="J127" s="34"/>
    </row>
    <row r="128" spans="1:33" s="15" customFormat="1" x14ac:dyDescent="0.2">
      <c r="A128" s="44" t="s">
        <v>16</v>
      </c>
      <c r="B128" s="44"/>
      <c r="C128" s="45">
        <f t="shared" si="35"/>
        <v>0.20493615627876874</v>
      </c>
      <c r="D128" s="45">
        <f t="shared" si="36"/>
        <v>8.3116864742128607E-2</v>
      </c>
      <c r="E128" s="45">
        <f t="shared" si="37"/>
        <v>0.19995582780301863</v>
      </c>
      <c r="F128" s="45">
        <f t="shared" si="38"/>
        <v>2.9693121432676706E-2</v>
      </c>
      <c r="G128" s="45">
        <f t="shared" si="39"/>
        <v>4.0848976189279775E-2</v>
      </c>
      <c r="H128" s="45">
        <f t="shared" si="40"/>
        <v>2.5277144748990135E-2</v>
      </c>
      <c r="I128" s="45">
        <f t="shared" si="41"/>
        <v>0.41617190880513744</v>
      </c>
      <c r="J128" s="34"/>
    </row>
    <row r="129" spans="1:10" s="15" customFormat="1" x14ac:dyDescent="0.2">
      <c r="A129" s="44" t="s">
        <v>17</v>
      </c>
      <c r="B129" s="44"/>
      <c r="C129" s="45">
        <f t="shared" si="35"/>
        <v>8.5326918195833837E-2</v>
      </c>
      <c r="D129" s="45">
        <f t="shared" si="36"/>
        <v>0.39010331543963278</v>
      </c>
      <c r="E129" s="45">
        <f t="shared" si="37"/>
        <v>9.8759021039349248E-2</v>
      </c>
      <c r="F129" s="45">
        <f t="shared" si="38"/>
        <v>8.3513913875591414E-2</v>
      </c>
      <c r="G129" s="45">
        <f t="shared" si="39"/>
        <v>1.2558312062097121E-2</v>
      </c>
      <c r="H129" s="45">
        <f t="shared" si="40"/>
        <v>6.5314172975652132E-2</v>
      </c>
      <c r="I129" s="45">
        <f t="shared" si="41"/>
        <v>0.26442434641184343</v>
      </c>
      <c r="J129" s="34"/>
    </row>
    <row r="130" spans="1:10" s="15" customFormat="1" ht="26.25" customHeight="1" x14ac:dyDescent="0.2">
      <c r="A130" s="46" t="s">
        <v>2</v>
      </c>
      <c r="B130" s="46"/>
      <c r="C130" s="45">
        <f t="shared" ref="C130:F131" si="42">C149/$B149</f>
        <v>0.21136039404310836</v>
      </c>
      <c r="D130" s="45">
        <f t="shared" si="42"/>
        <v>0.12957994072037632</v>
      </c>
      <c r="E130" s="45">
        <f t="shared" si="42"/>
        <v>0.14563726987896269</v>
      </c>
      <c r="F130" s="45">
        <f t="shared" si="42"/>
        <v>2.6970311605805819E-2</v>
      </c>
      <c r="G130" s="45">
        <f>G149/B149</f>
        <v>3.8415722044006513E-2</v>
      </c>
      <c r="H130" s="45">
        <f t="shared" si="40"/>
        <v>3.2621943193633561E-2</v>
      </c>
      <c r="I130" s="45">
        <f t="shared" si="41"/>
        <v>0.41541441851410671</v>
      </c>
      <c r="J130" s="34"/>
    </row>
    <row r="131" spans="1:10" s="15" customFormat="1" ht="15.75" customHeight="1" x14ac:dyDescent="0.2">
      <c r="A131" s="46" t="s">
        <v>27</v>
      </c>
      <c r="B131" s="46"/>
      <c r="C131" s="45">
        <f t="shared" si="42"/>
        <v>0.23587041288593275</v>
      </c>
      <c r="D131" s="45">
        <f t="shared" si="42"/>
        <v>0.15607963165916117</v>
      </c>
      <c r="E131" s="45">
        <f t="shared" si="42"/>
        <v>0.12998849754195627</v>
      </c>
      <c r="F131" s="45">
        <f t="shared" si="42"/>
        <v>2.5169551445190598E-2</v>
      </c>
      <c r="G131" s="45">
        <f>G150/B150</f>
        <v>3.9258884885161736E-2</v>
      </c>
      <c r="H131" s="45">
        <f>H150/B150</f>
        <v>3.1771881139482303E-2</v>
      </c>
      <c r="I131" s="45">
        <f>I150/B150</f>
        <v>0.3818611404431152</v>
      </c>
      <c r="J131" s="34"/>
    </row>
    <row r="132" spans="1:10" s="15" customFormat="1" ht="18" customHeight="1" x14ac:dyDescent="0.2">
      <c r="A132" s="46"/>
      <c r="C132" s="17"/>
      <c r="D132" s="17"/>
      <c r="E132" s="17"/>
      <c r="F132" s="17"/>
      <c r="G132" s="17"/>
      <c r="H132" s="17"/>
      <c r="I132" s="17"/>
      <c r="J132" s="34"/>
    </row>
    <row r="133" spans="1:10" s="15" customFormat="1" ht="26.25" thickBot="1" x14ac:dyDescent="0.25">
      <c r="A133" s="48" t="s">
        <v>0</v>
      </c>
      <c r="B133" s="49" t="s">
        <v>26</v>
      </c>
      <c r="C133" s="43" t="s">
        <v>25</v>
      </c>
      <c r="D133" s="43" t="s">
        <v>1</v>
      </c>
      <c r="E133" s="43" t="s">
        <v>24</v>
      </c>
      <c r="F133" s="43" t="s">
        <v>29</v>
      </c>
      <c r="G133" s="43" t="s">
        <v>19</v>
      </c>
      <c r="H133" s="43" t="s">
        <v>30</v>
      </c>
      <c r="I133" s="43" t="s">
        <v>3</v>
      </c>
      <c r="J133" s="34"/>
    </row>
    <row r="134" spans="1:10" s="15" customFormat="1" ht="15.75" customHeight="1" thickTop="1" x14ac:dyDescent="0.2">
      <c r="A134" s="44" t="s">
        <v>4</v>
      </c>
      <c r="B134" s="60">
        <f t="shared" ref="B134:B149" si="43">SUM(C134:I134)</f>
        <v>429160829</v>
      </c>
      <c r="C134" s="61">
        <v>44359592</v>
      </c>
      <c r="D134" s="61">
        <v>173757819</v>
      </c>
      <c r="E134" s="61">
        <v>106758527</v>
      </c>
      <c r="F134" s="61">
        <v>9244276</v>
      </c>
      <c r="G134" s="61">
        <v>28341276</v>
      </c>
      <c r="H134" s="61">
        <v>0</v>
      </c>
      <c r="I134" s="61">
        <v>66699339</v>
      </c>
      <c r="J134" s="34"/>
    </row>
    <row r="135" spans="1:10" s="15" customFormat="1" ht="15.75" customHeight="1" x14ac:dyDescent="0.2">
      <c r="A135" s="44" t="s">
        <v>5</v>
      </c>
      <c r="B135" s="60">
        <f t="shared" si="43"/>
        <v>4840222491</v>
      </c>
      <c r="C135" s="61">
        <v>1983261097</v>
      </c>
      <c r="D135" s="61">
        <v>641327875</v>
      </c>
      <c r="E135" s="61">
        <v>808091718</v>
      </c>
      <c r="F135" s="61">
        <v>60231400</v>
      </c>
      <c r="G135" s="61">
        <v>314499836</v>
      </c>
      <c r="H135" s="61">
        <v>193594747</v>
      </c>
      <c r="I135" s="61">
        <v>839215818</v>
      </c>
      <c r="J135" s="34"/>
    </row>
    <row r="136" spans="1:10" s="15" customFormat="1" ht="15.75" customHeight="1" x14ac:dyDescent="0.2">
      <c r="A136" s="44" t="s">
        <v>6</v>
      </c>
      <c r="B136" s="60">
        <f t="shared" si="43"/>
        <v>25980023027</v>
      </c>
      <c r="C136" s="61">
        <v>4647163975</v>
      </c>
      <c r="D136" s="61">
        <v>3304327899</v>
      </c>
      <c r="E136" s="61">
        <v>3171389041</v>
      </c>
      <c r="F136" s="61">
        <v>523043432</v>
      </c>
      <c r="G136" s="61">
        <v>1041469634</v>
      </c>
      <c r="H136" s="61">
        <v>853205287</v>
      </c>
      <c r="I136" s="61">
        <v>12439423759</v>
      </c>
      <c r="J136" s="34"/>
    </row>
    <row r="137" spans="1:10" s="15" customFormat="1" ht="15.75" customHeight="1" x14ac:dyDescent="0.2">
      <c r="A137" s="44" t="s">
        <v>7</v>
      </c>
      <c r="B137" s="60">
        <f t="shared" si="43"/>
        <v>4898011067</v>
      </c>
      <c r="C137" s="61">
        <v>1438468718</v>
      </c>
      <c r="D137" s="61">
        <v>17470315</v>
      </c>
      <c r="E137" s="61">
        <v>986772511</v>
      </c>
      <c r="F137" s="61">
        <v>321949461</v>
      </c>
      <c r="G137" s="61">
        <v>219125283</v>
      </c>
      <c r="H137" s="61">
        <v>227735132</v>
      </c>
      <c r="I137" s="61">
        <v>1686489647</v>
      </c>
      <c r="J137" s="34"/>
    </row>
    <row r="138" spans="1:10" ht="15.75" customHeight="1" x14ac:dyDescent="0.2">
      <c r="A138" s="44" t="s">
        <v>8</v>
      </c>
      <c r="B138" s="60">
        <f t="shared" si="43"/>
        <v>998022910</v>
      </c>
      <c r="C138" s="61">
        <v>183010368</v>
      </c>
      <c r="D138" s="61">
        <v>224900871</v>
      </c>
      <c r="E138" s="61">
        <v>246781883</v>
      </c>
      <c r="F138" s="61">
        <v>143600655</v>
      </c>
      <c r="G138" s="61">
        <v>36899959</v>
      </c>
      <c r="H138" s="61">
        <v>2780778</v>
      </c>
      <c r="I138" s="61">
        <v>160048396</v>
      </c>
      <c r="J138" s="20"/>
    </row>
    <row r="139" spans="1:10" ht="15.75" customHeight="1" x14ac:dyDescent="0.2">
      <c r="A139" s="44" t="s">
        <v>9</v>
      </c>
      <c r="B139" s="60">
        <f t="shared" si="43"/>
        <v>1028432682</v>
      </c>
      <c r="C139" s="61">
        <v>302328892</v>
      </c>
      <c r="D139" s="61">
        <v>304528756</v>
      </c>
      <c r="E139" s="61">
        <v>161209742</v>
      </c>
      <c r="F139" s="61">
        <v>24342617</v>
      </c>
      <c r="G139" s="61">
        <v>15326973</v>
      </c>
      <c r="H139" s="61">
        <v>54929118</v>
      </c>
      <c r="I139" s="61">
        <v>165766584</v>
      </c>
      <c r="J139" s="20"/>
    </row>
    <row r="140" spans="1:10" ht="15.75" customHeight="1" x14ac:dyDescent="0.2">
      <c r="A140" s="44" t="s">
        <v>10</v>
      </c>
      <c r="B140" s="60">
        <f t="shared" si="43"/>
        <v>781519012</v>
      </c>
      <c r="C140" s="61">
        <v>227595280</v>
      </c>
      <c r="D140" s="61">
        <v>158442762</v>
      </c>
      <c r="E140" s="61">
        <v>151920408</v>
      </c>
      <c r="F140" s="61">
        <v>10204900</v>
      </c>
      <c r="G140" s="61">
        <v>21076190</v>
      </c>
      <c r="H140" s="61">
        <v>27237759</v>
      </c>
      <c r="I140" s="61">
        <v>185041713</v>
      </c>
      <c r="J140" s="20"/>
    </row>
    <row r="141" spans="1:10" s="15" customFormat="1" ht="15.75" customHeight="1" x14ac:dyDescent="0.2">
      <c r="A141" s="44" t="s">
        <v>13</v>
      </c>
      <c r="B141" s="60">
        <f t="shared" si="43"/>
        <v>1257163064</v>
      </c>
      <c r="C141" s="61">
        <v>313371494</v>
      </c>
      <c r="D141" s="61">
        <v>350166202</v>
      </c>
      <c r="E141" s="61">
        <v>189612181</v>
      </c>
      <c r="F141" s="61">
        <v>36248887</v>
      </c>
      <c r="G141" s="61">
        <v>47644519</v>
      </c>
      <c r="H141" s="61">
        <v>48889610</v>
      </c>
      <c r="I141" s="61">
        <v>271230171</v>
      </c>
      <c r="J141" s="34"/>
    </row>
    <row r="142" spans="1:10" s="15" customFormat="1" ht="15.75" customHeight="1" x14ac:dyDescent="0.2">
      <c r="A142" s="44" t="s">
        <v>12</v>
      </c>
      <c r="B142" s="60">
        <f t="shared" si="43"/>
        <v>2523326527</v>
      </c>
      <c r="C142" s="61">
        <v>191399752</v>
      </c>
      <c r="D142" s="61">
        <v>459418095</v>
      </c>
      <c r="E142" s="61">
        <v>345641950</v>
      </c>
      <c r="F142" s="61">
        <v>94500798</v>
      </c>
      <c r="G142" s="61">
        <v>47385280</v>
      </c>
      <c r="H142" s="61">
        <v>43674327</v>
      </c>
      <c r="I142" s="61">
        <v>1341306325</v>
      </c>
      <c r="J142" s="34"/>
    </row>
    <row r="143" spans="1:10" s="15" customFormat="1" ht="15.75" customHeight="1" x14ac:dyDescent="0.2">
      <c r="A143" s="44" t="s">
        <v>11</v>
      </c>
      <c r="B143" s="60">
        <f t="shared" si="43"/>
        <v>967478438</v>
      </c>
      <c r="C143" s="61">
        <v>252549473</v>
      </c>
      <c r="D143" s="61">
        <v>241845174</v>
      </c>
      <c r="E143" s="61">
        <v>119128646</v>
      </c>
      <c r="F143" s="61">
        <v>17166869</v>
      </c>
      <c r="G143" s="61">
        <v>26344607</v>
      </c>
      <c r="H143" s="61">
        <v>22495065</v>
      </c>
      <c r="I143" s="61">
        <v>287948604</v>
      </c>
      <c r="J143" s="34"/>
    </row>
    <row r="144" spans="1:10" s="15" customFormat="1" ht="15.75" customHeight="1" x14ac:dyDescent="0.2">
      <c r="A144" s="44" t="s">
        <v>14</v>
      </c>
      <c r="B144" s="60">
        <f t="shared" si="43"/>
        <v>2510837923</v>
      </c>
      <c r="C144" s="61">
        <v>878888750</v>
      </c>
      <c r="D144" s="61">
        <v>321351012</v>
      </c>
      <c r="E144" s="61">
        <v>408849872</v>
      </c>
      <c r="F144" s="61">
        <v>53029747</v>
      </c>
      <c r="G144" s="61">
        <v>50900749</v>
      </c>
      <c r="H144" s="61">
        <v>121662784</v>
      </c>
      <c r="I144" s="61">
        <v>676155009</v>
      </c>
      <c r="J144" s="34"/>
    </row>
    <row r="145" spans="1:10" s="15" customFormat="1" ht="15.75" customHeight="1" x14ac:dyDescent="0.2">
      <c r="A145" s="44" t="s">
        <v>18</v>
      </c>
      <c r="B145" s="60">
        <f t="shared" si="43"/>
        <v>555491581</v>
      </c>
      <c r="C145" s="61">
        <v>152768372</v>
      </c>
      <c r="D145" s="61">
        <v>124475081</v>
      </c>
      <c r="E145" s="61">
        <v>71143498</v>
      </c>
      <c r="F145" s="61">
        <v>10996720</v>
      </c>
      <c r="G145" s="61">
        <v>18526185</v>
      </c>
      <c r="H145" s="61">
        <v>4686636</v>
      </c>
      <c r="I145" s="61">
        <v>172895089</v>
      </c>
      <c r="J145" s="34"/>
    </row>
    <row r="146" spans="1:10" s="15" customFormat="1" ht="15.75" customHeight="1" x14ac:dyDescent="0.2">
      <c r="A146" s="44" t="s">
        <v>15</v>
      </c>
      <c r="B146" s="60">
        <f t="shared" si="43"/>
        <v>4996689631</v>
      </c>
      <c r="C146" s="61">
        <v>444395348</v>
      </c>
      <c r="D146" s="61">
        <v>501581602</v>
      </c>
      <c r="E146" s="61">
        <v>474028398</v>
      </c>
      <c r="F146" s="61">
        <v>39527318</v>
      </c>
      <c r="G146" s="61">
        <v>122745419</v>
      </c>
      <c r="H146" s="61">
        <v>111474485</v>
      </c>
      <c r="I146" s="61">
        <v>3302937061</v>
      </c>
      <c r="J146" s="34"/>
    </row>
    <row r="147" spans="1:10" s="15" customFormat="1" ht="15.75" customHeight="1" x14ac:dyDescent="0.2">
      <c r="A147" s="44" t="s">
        <v>16</v>
      </c>
      <c r="B147" s="60">
        <f t="shared" si="43"/>
        <v>6026478604</v>
      </c>
      <c r="C147" s="61">
        <v>1235043361</v>
      </c>
      <c r="D147" s="61">
        <v>500902007</v>
      </c>
      <c r="E147" s="61">
        <v>1205029518</v>
      </c>
      <c r="F147" s="61">
        <v>178944961</v>
      </c>
      <c r="G147" s="61">
        <v>246175481</v>
      </c>
      <c r="H147" s="61">
        <v>152332172</v>
      </c>
      <c r="I147" s="61">
        <v>2508051104</v>
      </c>
      <c r="J147" s="34"/>
    </row>
    <row r="148" spans="1:10" s="15" customFormat="1" ht="15.75" customHeight="1" x14ac:dyDescent="0.2">
      <c r="A148" s="44" t="s">
        <v>17</v>
      </c>
      <c r="B148" s="60">
        <f t="shared" si="43"/>
        <v>630652110</v>
      </c>
      <c r="C148" s="61">
        <v>53811601</v>
      </c>
      <c r="D148" s="61">
        <v>246019479</v>
      </c>
      <c r="E148" s="61">
        <v>62282585</v>
      </c>
      <c r="F148" s="61">
        <v>52668226</v>
      </c>
      <c r="G148" s="61">
        <v>7919926</v>
      </c>
      <c r="H148" s="61">
        <v>41190521</v>
      </c>
      <c r="I148" s="61">
        <v>166759772</v>
      </c>
      <c r="J148" s="34"/>
    </row>
    <row r="149" spans="1:10" s="15" customFormat="1" ht="25.5" customHeight="1" x14ac:dyDescent="0.2">
      <c r="A149" s="46" t="s">
        <v>2</v>
      </c>
      <c r="B149" s="60">
        <f t="shared" si="43"/>
        <v>58423509896</v>
      </c>
      <c r="C149" s="61">
        <f>SUM(C134:C148)</f>
        <v>12348416073</v>
      </c>
      <c r="D149" s="61">
        <f t="shared" ref="D149:I149" si="44">SUM(D134:D148)</f>
        <v>7570514949</v>
      </c>
      <c r="E149" s="61">
        <f t="shared" si="44"/>
        <v>8508640478</v>
      </c>
      <c r="F149" s="61">
        <f t="shared" si="44"/>
        <v>1575700267</v>
      </c>
      <c r="G149" s="61">
        <f t="shared" si="44"/>
        <v>2244381317</v>
      </c>
      <c r="H149" s="61">
        <f t="shared" si="44"/>
        <v>1905888421</v>
      </c>
      <c r="I149" s="61">
        <f t="shared" si="44"/>
        <v>24269968391</v>
      </c>
      <c r="J149" s="34"/>
    </row>
    <row r="150" spans="1:10" s="15" customFormat="1" ht="15.75" customHeight="1" x14ac:dyDescent="0.2">
      <c r="A150" s="46" t="s">
        <v>27</v>
      </c>
      <c r="B150" s="61">
        <f>SUM(C150:I150)</f>
        <v>209008542423</v>
      </c>
      <c r="C150" s="61">
        <v>49298931198</v>
      </c>
      <c r="D150" s="61">
        <v>32621976315</v>
      </c>
      <c r="E150" s="61">
        <v>27168706403</v>
      </c>
      <c r="F150" s="61">
        <v>5260651261</v>
      </c>
      <c r="G150" s="61">
        <v>8205442307</v>
      </c>
      <c r="H150" s="61">
        <v>6640594567</v>
      </c>
      <c r="I150" s="61">
        <v>79812240372</v>
      </c>
      <c r="J150" s="34"/>
    </row>
    <row r="151" spans="1:10" s="15" customFormat="1" x14ac:dyDescent="0.2">
      <c r="A151" s="46"/>
      <c r="B151" s="57"/>
      <c r="C151" s="58"/>
      <c r="D151" s="58"/>
      <c r="E151" s="58"/>
      <c r="F151" s="58"/>
      <c r="G151" s="58"/>
      <c r="H151" s="17"/>
      <c r="I151" s="17"/>
      <c r="J151" s="34"/>
    </row>
    <row r="152" spans="1:10" s="15" customFormat="1" x14ac:dyDescent="0.2">
      <c r="A152" s="46"/>
      <c r="B152" s="57"/>
      <c r="C152" s="58"/>
      <c r="D152" s="58"/>
      <c r="E152" s="58"/>
      <c r="F152" s="36"/>
      <c r="G152" s="36"/>
      <c r="H152" s="17"/>
      <c r="I152" s="58"/>
      <c r="J152" s="34"/>
    </row>
    <row r="153" spans="1:10" s="15" customFormat="1" x14ac:dyDescent="0.2">
      <c r="A153" s="46"/>
      <c r="B153" s="57"/>
      <c r="C153" s="58"/>
      <c r="D153" s="58"/>
      <c r="E153" s="58"/>
      <c r="F153" s="58"/>
      <c r="G153" s="58"/>
      <c r="H153" s="36"/>
      <c r="I153" s="58"/>
      <c r="J153" s="34"/>
    </row>
    <row r="154" spans="1:10" s="15" customFormat="1" x14ac:dyDescent="0.2">
      <c r="A154" s="46"/>
      <c r="B154" s="57"/>
      <c r="C154" s="58"/>
      <c r="D154" s="58"/>
      <c r="E154" s="58"/>
      <c r="F154" s="58"/>
      <c r="G154" s="58"/>
      <c r="H154" s="58"/>
      <c r="I154" s="34"/>
    </row>
    <row r="155" spans="1:10" s="15" customFormat="1" x14ac:dyDescent="0.2">
      <c r="B155" s="57"/>
      <c r="C155" s="58"/>
      <c r="D155" s="58"/>
      <c r="E155" s="58"/>
      <c r="F155" s="58"/>
      <c r="G155" s="58"/>
      <c r="H155" s="58"/>
      <c r="I155" s="34"/>
    </row>
    <row r="156" spans="1:10" s="15" customFormat="1" x14ac:dyDescent="0.2">
      <c r="B156" s="57"/>
      <c r="C156" s="58"/>
      <c r="D156" s="58"/>
      <c r="E156" s="58"/>
      <c r="F156" s="58"/>
      <c r="G156" s="58"/>
      <c r="H156" s="58"/>
      <c r="I156" s="34"/>
    </row>
    <row r="157" spans="1:10" s="15" customFormat="1" x14ac:dyDescent="0.2">
      <c r="B157" s="57"/>
      <c r="C157" s="58"/>
      <c r="D157" s="58"/>
      <c r="E157" s="58"/>
      <c r="F157" s="58"/>
      <c r="G157" s="58"/>
      <c r="H157" s="58"/>
      <c r="I157" s="34"/>
    </row>
    <row r="158" spans="1:10" s="15" customFormat="1" ht="33.75" customHeight="1" x14ac:dyDescent="0.2">
      <c r="A158" s="46"/>
      <c r="B158" s="57"/>
      <c r="C158" s="58"/>
      <c r="D158" s="58"/>
      <c r="E158" s="58"/>
      <c r="F158" s="58"/>
      <c r="G158" s="58"/>
      <c r="H158" s="58"/>
      <c r="I158" s="34"/>
    </row>
    <row r="159" spans="1:10" s="15" customFormat="1" x14ac:dyDescent="0.2">
      <c r="A159" s="46"/>
      <c r="B159" s="57"/>
      <c r="C159" s="58"/>
      <c r="D159" s="58"/>
      <c r="E159" s="58"/>
      <c r="F159" s="58"/>
      <c r="G159" s="58"/>
      <c r="H159" s="58"/>
      <c r="I159" s="17"/>
    </row>
    <row r="160" spans="1:10" s="15" customFormat="1" x14ac:dyDescent="0.2">
      <c r="A160" s="46"/>
      <c r="B160" s="57"/>
      <c r="C160" s="58"/>
      <c r="D160" s="58"/>
      <c r="E160" s="58"/>
      <c r="F160" s="58"/>
      <c r="G160" s="58"/>
      <c r="H160" s="58"/>
      <c r="I160" s="36"/>
    </row>
    <row r="161" spans="1:9" s="15" customFormat="1" x14ac:dyDescent="0.2">
      <c r="A161" s="46"/>
      <c r="B161" s="57"/>
      <c r="C161" s="58"/>
      <c r="D161" s="58"/>
      <c r="E161" s="58"/>
      <c r="F161" s="58"/>
      <c r="G161" s="58"/>
      <c r="H161" s="58"/>
      <c r="I161" s="36"/>
    </row>
    <row r="162" spans="1:9" s="15" customFormat="1" x14ac:dyDescent="0.2">
      <c r="B162" s="26"/>
      <c r="C162" s="36"/>
      <c r="D162" s="36"/>
      <c r="E162" s="36"/>
      <c r="F162" s="36"/>
      <c r="G162" s="36"/>
      <c r="H162" s="36"/>
      <c r="I162" s="58"/>
    </row>
    <row r="163" spans="1:9" s="15" customFormat="1" x14ac:dyDescent="0.2">
      <c r="A163" s="18"/>
      <c r="B163" s="12"/>
      <c r="C163" s="37"/>
      <c r="D163" s="37"/>
      <c r="E163" s="37"/>
      <c r="F163" s="37"/>
      <c r="G163" s="37"/>
      <c r="H163" s="37"/>
      <c r="I163" s="58"/>
    </row>
    <row r="164" spans="1:9" s="15" customFormat="1" x14ac:dyDescent="0.2">
      <c r="A164" s="18"/>
      <c r="B164" s="18"/>
      <c r="C164" s="16"/>
      <c r="D164" s="16"/>
      <c r="E164" s="16"/>
      <c r="F164" s="16"/>
      <c r="G164" s="16"/>
      <c r="H164" s="16"/>
      <c r="I164" s="58"/>
    </row>
    <row r="165" spans="1:9" s="15" customFormat="1" x14ac:dyDescent="0.2">
      <c r="A165" s="18"/>
      <c r="B165" s="18"/>
      <c r="C165" s="16"/>
      <c r="D165" s="16"/>
      <c r="E165" s="16"/>
      <c r="F165" s="16"/>
      <c r="G165" s="16"/>
      <c r="H165" s="16"/>
      <c r="I165" s="58"/>
    </row>
    <row r="166" spans="1:9" s="15" customFormat="1" x14ac:dyDescent="0.2">
      <c r="A166" s="18"/>
      <c r="B166" s="18"/>
      <c r="C166" s="16"/>
      <c r="D166" s="16"/>
      <c r="E166" s="16"/>
      <c r="F166" s="16"/>
      <c r="G166" s="16"/>
      <c r="H166" s="16"/>
      <c r="I166" s="58"/>
    </row>
    <row r="167" spans="1:9" s="15" customFormat="1" x14ac:dyDescent="0.2">
      <c r="A167" s="18"/>
      <c r="B167" s="18"/>
      <c r="C167" s="16"/>
      <c r="D167" s="16"/>
      <c r="E167" s="16"/>
      <c r="F167" s="16"/>
      <c r="G167" s="16"/>
      <c r="H167" s="16"/>
      <c r="I167" s="36"/>
    </row>
    <row r="168" spans="1:9" x14ac:dyDescent="0.2">
      <c r="I168" s="37"/>
    </row>
  </sheetData>
  <mergeCells count="10">
    <mergeCell ref="A1:I1"/>
    <mergeCell ref="A58:I58"/>
    <mergeCell ref="A57:I57"/>
    <mergeCell ref="A4:I4"/>
    <mergeCell ref="A59:H59"/>
    <mergeCell ref="A112:I112"/>
    <mergeCell ref="A110:I110"/>
    <mergeCell ref="A109:I109"/>
    <mergeCell ref="A60:I60"/>
    <mergeCell ref="A2:I2"/>
  </mergeCells>
  <phoneticPr fontId="0" type="noConversion"/>
  <printOptions horizontalCentered="1"/>
  <pageMargins left="0.25" right="0.25" top="0.75" bottom="0.75" header="0.3" footer="0.3"/>
  <pageSetup scale="60" fitToHeight="3" orientation="landscape" r:id="rId1"/>
  <headerFooter alignWithMargins="0">
    <oddFooter>&amp;L&amp;D&amp;R&amp;P</oddFooter>
  </headerFooter>
  <rowBreaks count="2" manualBreakCount="2">
    <brk id="56" max="8" man="1"/>
    <brk id="10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38</vt:lpstr>
      <vt:lpstr>'Table 38'!Current_funds_revenues_by_source</vt:lpstr>
      <vt:lpstr>'Table 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2018-09-25T17:59:03Z</cp:lastPrinted>
  <dcterms:created xsi:type="dcterms:W3CDTF">1999-07-21T21:10:10Z</dcterms:created>
  <dcterms:modified xsi:type="dcterms:W3CDTF">2018-09-25T20:25:48Z</dcterms:modified>
</cp:coreProperties>
</file>