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sch\Fact Books\Current\Web files\"/>
    </mc:Choice>
  </mc:AlternateContent>
  <xr:revisionPtr revIDLastSave="0" documentId="8_{8F0A4144-0581-4507-A635-31C71D9C48F4}" xr6:coauthVersionLast="46" xr6:coauthVersionMax="46" xr10:uidLastSave="{00000000-0000-0000-0000-000000000000}"/>
  <bookViews>
    <workbookView xWindow="-120" yWindow="-120" windowWidth="29040" windowHeight="15840" xr2:uid="{5E4B00A9-12FC-4BA7-BE81-0598BBB150B8}"/>
  </bookViews>
  <sheets>
    <sheet name="Table 1" sheetId="1" r:id="rId1"/>
  </sheets>
  <definedNames>
    <definedName name="_xlnm.Print_Area" localSheetId="0">'Table 1'!$A$1:$R$55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9" i="1" l="1"/>
  <c r="H49" i="1"/>
  <c r="B49" i="1"/>
  <c r="R48" i="1"/>
  <c r="Q48" i="1"/>
  <c r="P48" i="1"/>
  <c r="O48" i="1"/>
  <c r="L48" i="1"/>
  <c r="K48" i="1"/>
  <c r="J48" i="1"/>
  <c r="I48" i="1"/>
  <c r="N47" i="1"/>
  <c r="H47" i="1"/>
  <c r="J24" i="1" s="1"/>
  <c r="B47" i="1"/>
  <c r="N46" i="1"/>
  <c r="H46" i="1"/>
  <c r="B46" i="1"/>
  <c r="N45" i="1"/>
  <c r="H45" i="1"/>
  <c r="B45" i="1"/>
  <c r="N44" i="1"/>
  <c r="P21" i="1" s="1"/>
  <c r="H44" i="1"/>
  <c r="B44" i="1"/>
  <c r="N43" i="1"/>
  <c r="P20" i="1" s="1"/>
  <c r="H43" i="1"/>
  <c r="J20" i="1" s="1"/>
  <c r="B43" i="1"/>
  <c r="N42" i="1"/>
  <c r="R19" i="1" s="1"/>
  <c r="H42" i="1"/>
  <c r="B42" i="1"/>
  <c r="N41" i="1"/>
  <c r="H41" i="1"/>
  <c r="B41" i="1"/>
  <c r="N40" i="1"/>
  <c r="P17" i="1" s="1"/>
  <c r="H40" i="1"/>
  <c r="B40" i="1"/>
  <c r="N39" i="1"/>
  <c r="P16" i="1" s="1"/>
  <c r="H39" i="1"/>
  <c r="J16" i="1" s="1"/>
  <c r="B39" i="1"/>
  <c r="N38" i="1"/>
  <c r="P15" i="1" s="1"/>
  <c r="H38" i="1"/>
  <c r="J15" i="1" s="1"/>
  <c r="F15" i="1"/>
  <c r="C15" i="1"/>
  <c r="B38" i="1"/>
  <c r="D15" i="1" s="1"/>
  <c r="N37" i="1"/>
  <c r="H37" i="1"/>
  <c r="B37" i="1"/>
  <c r="N36" i="1"/>
  <c r="P13" i="1" s="1"/>
  <c r="H36" i="1"/>
  <c r="N35" i="1"/>
  <c r="H35" i="1"/>
  <c r="J12" i="1" s="1"/>
  <c r="D12" i="1"/>
  <c r="B35" i="1"/>
  <c r="N34" i="1"/>
  <c r="H34" i="1"/>
  <c r="J11" i="1" s="1"/>
  <c r="D48" i="1"/>
  <c r="N33" i="1"/>
  <c r="H33" i="1"/>
  <c r="H48" i="1" s="1"/>
  <c r="F48" i="1"/>
  <c r="E48" i="1"/>
  <c r="C48" i="1"/>
  <c r="M30" i="1"/>
  <c r="G30" i="1"/>
  <c r="B30" i="1"/>
  <c r="R26" i="1"/>
  <c r="Q26" i="1"/>
  <c r="P26" i="1"/>
  <c r="O26" i="1"/>
  <c r="L26" i="1"/>
  <c r="K26" i="1"/>
  <c r="J26" i="1"/>
  <c r="I26" i="1"/>
  <c r="R24" i="1"/>
  <c r="Q24" i="1"/>
  <c r="P24" i="1"/>
  <c r="O24" i="1"/>
  <c r="L24" i="1"/>
  <c r="K24" i="1"/>
  <c r="I24" i="1"/>
  <c r="R23" i="1"/>
  <c r="Q23" i="1"/>
  <c r="P23" i="1"/>
  <c r="O23" i="1"/>
  <c r="L23" i="1"/>
  <c r="K23" i="1"/>
  <c r="J23" i="1"/>
  <c r="I23" i="1"/>
  <c r="R22" i="1"/>
  <c r="Q22" i="1"/>
  <c r="P22" i="1"/>
  <c r="O22" i="1"/>
  <c r="L22" i="1"/>
  <c r="K22" i="1"/>
  <c r="J22" i="1"/>
  <c r="I22" i="1"/>
  <c r="Q21" i="1"/>
  <c r="L21" i="1"/>
  <c r="K21" i="1"/>
  <c r="J21" i="1"/>
  <c r="I21" i="1"/>
  <c r="Q20" i="1"/>
  <c r="O20" i="1"/>
  <c r="L20" i="1"/>
  <c r="K20" i="1"/>
  <c r="Q19" i="1"/>
  <c r="P19" i="1"/>
  <c r="O19" i="1"/>
  <c r="L19" i="1"/>
  <c r="K19" i="1"/>
  <c r="J19" i="1"/>
  <c r="I19" i="1"/>
  <c r="R18" i="1"/>
  <c r="Q18" i="1"/>
  <c r="P18" i="1"/>
  <c r="O18" i="1"/>
  <c r="L18" i="1"/>
  <c r="K18" i="1"/>
  <c r="J18" i="1"/>
  <c r="I18" i="1"/>
  <c r="Q17" i="1"/>
  <c r="L17" i="1"/>
  <c r="K17" i="1"/>
  <c r="J17" i="1"/>
  <c r="I17" i="1"/>
  <c r="Q16" i="1"/>
  <c r="O16" i="1"/>
  <c r="L16" i="1"/>
  <c r="K16" i="1"/>
  <c r="Q15" i="1"/>
  <c r="O15" i="1"/>
  <c r="L15" i="1"/>
  <c r="K15" i="1"/>
  <c r="E15" i="1"/>
  <c r="R14" i="1"/>
  <c r="Q14" i="1"/>
  <c r="P14" i="1"/>
  <c r="O14" i="1"/>
  <c r="L14" i="1"/>
  <c r="K14" i="1"/>
  <c r="J14" i="1"/>
  <c r="I14" i="1"/>
  <c r="Q13" i="1"/>
  <c r="L13" i="1"/>
  <c r="K13" i="1"/>
  <c r="J13" i="1"/>
  <c r="I13" i="1"/>
  <c r="R12" i="1"/>
  <c r="Q12" i="1"/>
  <c r="P12" i="1"/>
  <c r="O12" i="1"/>
  <c r="L12" i="1"/>
  <c r="K12" i="1"/>
  <c r="R11" i="1"/>
  <c r="Q11" i="1"/>
  <c r="P11" i="1"/>
  <c r="O11" i="1"/>
  <c r="L11" i="1"/>
  <c r="K11" i="1"/>
  <c r="R10" i="1"/>
  <c r="Q10" i="1"/>
  <c r="P10" i="1"/>
  <c r="O10" i="1"/>
  <c r="L10" i="1"/>
  <c r="K10" i="1"/>
  <c r="E20" i="1" l="1"/>
  <c r="F20" i="1"/>
  <c r="E14" i="1"/>
  <c r="F14" i="1"/>
  <c r="D14" i="1"/>
  <c r="C14" i="1"/>
  <c r="D20" i="1"/>
  <c r="D24" i="1"/>
  <c r="E18" i="1"/>
  <c r="E26" i="1"/>
  <c r="F26" i="1"/>
  <c r="D26" i="1"/>
  <c r="C26" i="1"/>
  <c r="E19" i="1"/>
  <c r="F19" i="1"/>
  <c r="C19" i="1"/>
  <c r="E21" i="1"/>
  <c r="F21" i="1"/>
  <c r="C21" i="1"/>
  <c r="E23" i="1"/>
  <c r="F23" i="1"/>
  <c r="D23" i="1"/>
  <c r="C23" i="1"/>
  <c r="E16" i="1"/>
  <c r="F16" i="1"/>
  <c r="D16" i="1"/>
  <c r="E24" i="1"/>
  <c r="F24" i="1"/>
  <c r="C24" i="1"/>
  <c r="R25" i="1"/>
  <c r="E22" i="1"/>
  <c r="F22" i="1"/>
  <c r="D22" i="1"/>
  <c r="C22" i="1"/>
  <c r="L25" i="1"/>
  <c r="K25" i="1"/>
  <c r="J25" i="1"/>
  <c r="I25" i="1"/>
  <c r="E17" i="1"/>
  <c r="F17" i="1"/>
  <c r="C17" i="1"/>
  <c r="D19" i="1"/>
  <c r="F18" i="1"/>
  <c r="D18" i="1"/>
  <c r="C18" i="1"/>
  <c r="D17" i="1"/>
  <c r="F12" i="1"/>
  <c r="E12" i="1"/>
  <c r="B34" i="1"/>
  <c r="F11" i="1" s="1"/>
  <c r="N48" i="1"/>
  <c r="R13" i="1"/>
  <c r="R15" i="1"/>
  <c r="R16" i="1"/>
  <c r="R17" i="1"/>
  <c r="R20" i="1"/>
  <c r="R21" i="1"/>
  <c r="B36" i="1"/>
  <c r="C12" i="1"/>
  <c r="C16" i="1"/>
  <c r="C20" i="1"/>
  <c r="D11" i="1"/>
  <c r="D21" i="1"/>
  <c r="B33" i="1"/>
  <c r="D10" i="1" s="1"/>
  <c r="I10" i="1"/>
  <c r="I12" i="1"/>
  <c r="I15" i="1"/>
  <c r="I20" i="1"/>
  <c r="I11" i="1"/>
  <c r="I16" i="1"/>
  <c r="J10" i="1"/>
  <c r="O13" i="1"/>
  <c r="O17" i="1"/>
  <c r="O21" i="1"/>
  <c r="E13" i="1" l="1"/>
  <c r="F13" i="1"/>
  <c r="C13" i="1"/>
  <c r="D13" i="1"/>
  <c r="C10" i="1"/>
  <c r="B48" i="1"/>
  <c r="F10" i="1"/>
  <c r="E10" i="1"/>
  <c r="P25" i="1"/>
  <c r="O25" i="1"/>
  <c r="Q25" i="1"/>
  <c r="E11" i="1"/>
  <c r="C11" i="1"/>
  <c r="C25" i="1" l="1"/>
  <c r="E25" i="1"/>
  <c r="F25" i="1"/>
  <c r="D25" i="1"/>
</calcChain>
</file>

<file path=xl/sharedStrings.xml><?xml version="1.0" encoding="utf-8"?>
<sst xmlns="http://schemas.openxmlformats.org/spreadsheetml/2006/main" count="86" uniqueCount="44">
  <si>
    <t>Table 1</t>
  </si>
  <si>
    <t>Demographic Data, Population Estimates and Projections of</t>
  </si>
  <si>
    <t>Population by Age for WICHE States, 2019 (Estimate) and 2025 (Projections)</t>
  </si>
  <si>
    <t>Percent of Total Population</t>
  </si>
  <si>
    <t>State</t>
  </si>
  <si>
    <t>0 to 17</t>
  </si>
  <si>
    <t>18 to 24</t>
  </si>
  <si>
    <t>25 to 64</t>
  </si>
  <si>
    <t>65+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</si>
  <si>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</si>
  <si>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</si>
  <si>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</si>
  <si>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</si>
  <si>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</si>
  <si>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</si>
  <si>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</si>
  <si>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</si>
  <si>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</si>
  <si>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North Dakota</t>
  </si>
  <si>
    <t>Oregon</t>
  </si>
  <si>
    <t>South Dakota</t>
  </si>
  <si>
    <t>Utah</t>
  </si>
  <si>
    <t>Washington</t>
  </si>
  <si>
    <t>Wyoming</t>
  </si>
  <si>
    <t>WICHE</t>
  </si>
  <si>
    <t>US</t>
  </si>
  <si>
    <t>Population</t>
  </si>
  <si>
    <t>Total</t>
  </si>
  <si>
    <t>AK</t>
  </si>
  <si>
    <t>AZ</t>
  </si>
  <si>
    <t>CA</t>
  </si>
  <si>
    <t>CO</t>
  </si>
  <si>
    <t>HI</t>
  </si>
  <si>
    <t>ID</t>
  </si>
  <si>
    <t>MT</t>
  </si>
  <si>
    <t>NV</t>
  </si>
  <si>
    <t>NM</t>
  </si>
  <si>
    <t>ND</t>
  </si>
  <si>
    <t>OR</t>
  </si>
  <si>
    <t>SD</t>
  </si>
  <si>
    <t>UT</t>
  </si>
  <si>
    <t>WA</t>
  </si>
  <si>
    <t>WY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</si>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</sst>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8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6" fillId="0" borderId="0" xfId="0" applyFont="1"/>
    <xf numFmtId="0" fontId="3" fillId="0" borderId="5" xfId="0" applyFont="1" applyBorder="1"/>
    <xf numFmtId="0" fontId="3" fillId="0" borderId="6" xfId="0" applyFont="1" applyBorder="1"/>
    <xf numFmtId="0" fontId="5" fillId="0" borderId="0" xfId="0" applyFont="1"/>
    <xf numFmtId="164" fontId="3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/>
    <xf numFmtId="164" fontId="3" fillId="0" borderId="1" xfId="0" applyNumberFormat="1" applyFont="1" applyBorder="1"/>
    <xf numFmtId="0" fontId="4" fillId="0" borderId="0" xfId="0" applyFont="1"/>
    <xf numFmtId="0" fontId="3" fillId="0" borderId="1" xfId="0" applyFont="1" applyBorder="1"/>
    <xf numFmtId="3" fontId="3" fillId="0" borderId="0" xfId="0" applyNumberFormat="1" applyFont="1"/>
    <xf numFmtId="3" fontId="3" fillId="0" borderId="1" xfId="0" applyNumberFormat="1" applyFont="1" applyBorder="1"/>
    <xf numFmtId="165" fontId="3" fillId="0" borderId="0" xfId="1" applyNumberFormat="1" applyFont="1" applyBorder="1"/>
    <xf numFmtId="164" fontId="0" fillId="0" borderId="0" xfId="2" applyNumberFormat="1" applyFont="1" applyBorder="1"/>
    <xf numFmtId="164" fontId="3" fillId="0" borderId="0" xfId="2" applyNumberFormat="1" applyFont="1" applyBorder="1"/>
    <xf numFmtId="3" fontId="0" fillId="0" borderId="0" xfId="0" applyNumberFormat="1"/>
    <xf numFmtId="165" fontId="2" fillId="0" borderId="0" xfId="1" applyNumberFormat="1" applyFont="1" applyBorder="1"/>
    <xf numFmtId="0" fontId="7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161925</xdr:rowOff>
    </xdr:from>
    <xdr:to>
      <xdr:col>18</xdr:col>
      <xdr:colOff>0</xdr:colOff>
      <xdr:row>55</xdr:row>
      <xdr:rowOff>179294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BF7FF1F-C0B3-4B10-AE04-5A88A4A83904}"/>
            </a:ext>
          </a:extLst>
        </xdr:cNvPr>
        <xdr:cNvSpPr txBox="1">
          <a:spLocks noChangeArrowheads="1"/>
        </xdr:cNvSpPr>
      </xdr:nvSpPr>
      <xdr:spPr bwMode="auto">
        <a:xfrm>
          <a:off x="0" y="10096500"/>
          <a:ext cx="10106025" cy="77936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Sources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: U.S. Census Bureau, </a:t>
          </a:r>
          <a:r>
            <a:rPr lang="en-US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State Single Year of Age and Sex Population Estimates: April 1, 2012 to July 1, 2019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and </a:t>
          </a:r>
          <a:r>
            <a:rPr lang="en-US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2005 Interim State Population Projections, 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Annual projections by 5-year and selected age groups by sex.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100" b="0" i="1" u="none" strike="noStrike" baseline="0">
              <a:solidFill>
                <a:srgbClr val="000000"/>
              </a:solidFill>
              <a:latin typeface="Arial"/>
              <a:cs typeface="Arial"/>
            </a:rPr>
            <a:t>Note</a:t>
          </a: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: Showing the most recent data available for state-level projections by age. The Census Bureau does not have plans to produce newer state-level detailed projections.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DF534-134E-406E-B6DB-FC6AA8AFB871}">
  <sheetPr>
    <pageSetUpPr fitToPage="1"/>
  </sheetPr>
  <dimension ref="A1:T59"/>
  <sheetViews>
    <sheetView tabSelected="1" zoomScale="85" zoomScaleNormal="85" zoomScaleSheetLayoutView="81" workbookViewId="0">
      <selection activeCell="A2" sqref="A2:R2"/>
    </sheetView>
  </sheetViews>
  <sheetFormatPr defaultRowHeight="12.75" x14ac:dyDescent="0.2"/>
  <cols>
    <col min="1" max="1" width="18.7109375" customWidth="1"/>
    <col min="2" max="2" width="14.85546875" customWidth="1"/>
    <col min="3" max="3" width="12.7109375" customWidth="1"/>
    <col min="4" max="4" width="13.85546875" customWidth="1"/>
    <col min="5" max="6" width="12.7109375" customWidth="1"/>
    <col min="7" max="7" width="0.42578125" customWidth="1"/>
    <col min="8" max="8" width="13.85546875" hidden="1" customWidth="1"/>
    <col min="9" max="9" width="12.7109375" hidden="1" customWidth="1"/>
    <col min="10" max="10" width="13.7109375" hidden="1" customWidth="1"/>
    <col min="11" max="12" width="12.7109375" hidden="1" customWidth="1"/>
    <col min="13" max="13" width="1.28515625" customWidth="1"/>
    <col min="14" max="15" width="12.7109375" customWidth="1"/>
    <col min="16" max="16" width="13.42578125" customWidth="1"/>
    <col min="17" max="18" width="12.7109375" customWidth="1"/>
    <col min="19" max="19" width="3.85546875" customWidth="1"/>
    <col min="20" max="20" width="12.7109375" hidden="1" customWidth="1"/>
  </cols>
  <sheetData>
    <row r="1" spans="1:19" ht="21.9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21.9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9" ht="22.7" customHeight="1" x14ac:dyDescent="0.2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</row>
    <row r="4" spans="1:19" s="4" customFormat="1" ht="14.25" x14ac:dyDescent="0.2"/>
    <row r="5" spans="1:19" s="4" customFormat="1" ht="18" customHeight="1" x14ac:dyDescent="0.25">
      <c r="A5" s="1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9" s="4" customFormat="1" ht="15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9" s="4" customFormat="1" ht="15.75" x14ac:dyDescent="0.25">
      <c r="B7" s="1">
        <v>2019</v>
      </c>
      <c r="C7" s="1"/>
      <c r="D7" s="1"/>
      <c r="E7" s="1"/>
      <c r="F7" s="6"/>
      <c r="G7" s="7">
        <v>2020</v>
      </c>
      <c r="H7" s="1"/>
      <c r="I7" s="1"/>
      <c r="J7" s="1"/>
      <c r="K7" s="1"/>
      <c r="L7" s="6"/>
      <c r="M7" s="1">
        <v>2025</v>
      </c>
      <c r="N7" s="1"/>
      <c r="O7" s="1"/>
      <c r="P7" s="1"/>
      <c r="Q7" s="1"/>
      <c r="R7" s="1"/>
    </row>
    <row r="8" spans="1:19" s="11" customFormat="1" ht="13.5" thickBot="1" x14ac:dyDescent="0.25">
      <c r="A8" s="8" t="s">
        <v>4</v>
      </c>
      <c r="B8" s="9"/>
      <c r="C8" s="9" t="s">
        <v>5</v>
      </c>
      <c r="D8" s="9" t="s">
        <v>6</v>
      </c>
      <c r="E8" s="9" t="s">
        <v>7</v>
      </c>
      <c r="F8" s="10" t="s">
        <v>8</v>
      </c>
      <c r="G8" s="9"/>
      <c r="H8" s="9"/>
      <c r="I8" s="9" t="s">
        <v>5</v>
      </c>
      <c r="J8" s="9" t="s">
        <v>6</v>
      </c>
      <c r="K8" s="9" t="s">
        <v>7</v>
      </c>
      <c r="L8" s="10" t="s">
        <v>8</v>
      </c>
      <c r="M8" s="9"/>
      <c r="N8" s="9"/>
      <c r="O8" s="9" t="s">
        <v>5</v>
      </c>
      <c r="P8" s="9" t="s">
        <v>6</v>
      </c>
      <c r="Q8" s="9" t="s">
        <v>7</v>
      </c>
      <c r="R8" s="9" t="s">
        <v>8</v>
      </c>
    </row>
    <row r="9" spans="1:19" s="4" customFormat="1" ht="15" thickTop="1" x14ac:dyDescent="0.2">
      <c r="F9" s="12"/>
      <c r="L9" s="12"/>
      <c r="R9" s="13"/>
    </row>
    <row r="10" spans="1:19" s="4" customFormat="1" ht="14.25" x14ac:dyDescent="0.2">
      <c r="A10" s="14" t="s">
        <v>9</v>
      </c>
      <c r="C10" s="15">
        <f>C33/$B33</f>
        <v>0.26257225962819691</v>
      </c>
      <c r="D10" s="15">
        <f>D33/$B33</f>
        <v>9.5889805408941764E-2</v>
      </c>
      <c r="E10" s="15">
        <f>E33/$B33</f>
        <v>0.5228243805280115</v>
      </c>
      <c r="F10" s="16">
        <f>F33/$B33</f>
        <v>0.11871355443484978</v>
      </c>
      <c r="G10" s="17"/>
      <c r="H10" s="17"/>
      <c r="I10" s="17">
        <f>I33/H33</f>
        <v>0.28230897664190407</v>
      </c>
      <c r="J10" s="17">
        <f>J33/H33</f>
        <v>9.0610920933187497E-2</v>
      </c>
      <c r="K10" s="17">
        <f>K33/H33</f>
        <v>0.502615502420518</v>
      </c>
      <c r="L10" s="18">
        <f>L33/H33</f>
        <v>0.12446460000439037</v>
      </c>
      <c r="M10" s="17"/>
      <c r="N10" s="17"/>
      <c r="O10" s="17">
        <f>O33/N33</f>
        <v>0.28771283535616005</v>
      </c>
      <c r="P10" s="17">
        <f>P33/N33</f>
        <v>9.4862714571295956E-2</v>
      </c>
      <c r="Q10" s="17">
        <f>Q33/N33</f>
        <v>0.47716660514739651</v>
      </c>
      <c r="R10" s="17">
        <f>R33/N33</f>
        <v>0.14025784492514751</v>
      </c>
    </row>
    <row r="11" spans="1:19" s="4" customFormat="1" ht="14.25" x14ac:dyDescent="0.2">
      <c r="A11" s="14" t="s">
        <v>10</v>
      </c>
      <c r="C11" s="15">
        <f t="shared" ref="C11:F26" si="0">C34/$B34</f>
        <v>0.23187299604197692</v>
      </c>
      <c r="D11" s="15">
        <f t="shared" si="0"/>
        <v>9.6759011661849109E-2</v>
      </c>
      <c r="E11" s="15">
        <f t="shared" si="0"/>
        <v>0.4955674109411532</v>
      </c>
      <c r="F11" s="16">
        <f t="shared" si="0"/>
        <v>0.17580058135502077</v>
      </c>
      <c r="G11" s="17"/>
      <c r="H11" s="17"/>
      <c r="I11" s="17">
        <f t="shared" ref="I11:I24" si="1">I34/H34</f>
        <v>0.25168723322132414</v>
      </c>
      <c r="J11" s="17">
        <f t="shared" ref="J11:J24" si="2">J34/H34</f>
        <v>8.7249989593739599E-2</v>
      </c>
      <c r="K11" s="17">
        <f t="shared" ref="K11:K24" si="3">K34/H34</f>
        <v>0.48124472591802137</v>
      </c>
      <c r="L11" s="18">
        <f t="shared" ref="L11:L24" si="4">L34/H34</f>
        <v>0.17981805126691491</v>
      </c>
      <c r="M11" s="17"/>
      <c r="N11" s="17"/>
      <c r="O11" s="17">
        <f t="shared" ref="O11:O25" si="5">O34/N34</f>
        <v>0.24771891458848663</v>
      </c>
      <c r="P11" s="17">
        <f t="shared" ref="P11:P25" si="6">P34/N34</f>
        <v>9.0210739359244993E-2</v>
      </c>
      <c r="Q11" s="17">
        <f t="shared" ref="Q11:Q25" si="7">Q34/N34</f>
        <v>0.4584981414854708</v>
      </c>
      <c r="R11" s="17">
        <f t="shared" ref="R11:R25" si="8">R34/N34</f>
        <v>0.20357220456679756</v>
      </c>
    </row>
    <row r="12" spans="1:19" s="4" customFormat="1" ht="14.25" x14ac:dyDescent="0.2">
      <c r="A12" s="14" t="s">
        <v>11</v>
      </c>
      <c r="C12" s="15">
        <f t="shared" si="0"/>
        <v>0.23253428053607469</v>
      </c>
      <c r="D12" s="15">
        <f t="shared" si="0"/>
        <v>9.460892124356729E-2</v>
      </c>
      <c r="E12" s="15">
        <f t="shared" si="0"/>
        <v>0.52888131072816225</v>
      </c>
      <c r="F12" s="16">
        <f t="shared" si="0"/>
        <v>0.14397548749219588</v>
      </c>
      <c r="G12" s="17"/>
      <c r="H12" s="17"/>
      <c r="I12" s="17">
        <f t="shared" si="1"/>
        <v>0.24674038458736322</v>
      </c>
      <c r="J12" s="17">
        <f t="shared" si="2"/>
        <v>8.983915200469271E-2</v>
      </c>
      <c r="K12" s="17">
        <f t="shared" si="3"/>
        <v>0.51654521174495749</v>
      </c>
      <c r="L12" s="18">
        <f t="shared" si="4"/>
        <v>0.14687525166298665</v>
      </c>
      <c r="M12" s="17"/>
      <c r="N12" s="17"/>
      <c r="O12" s="17">
        <f t="shared" si="5"/>
        <v>0.24447860799653279</v>
      </c>
      <c r="P12" s="17">
        <f t="shared" si="6"/>
        <v>9.1058523476838835E-2</v>
      </c>
      <c r="Q12" s="17">
        <f t="shared" si="7"/>
        <v>0.50003562789061873</v>
      </c>
      <c r="R12" s="17">
        <f t="shared" si="8"/>
        <v>0.16442724063600964</v>
      </c>
    </row>
    <row r="13" spans="1:19" s="4" customFormat="1" ht="14.25" x14ac:dyDescent="0.2">
      <c r="A13" s="14" t="s">
        <v>12</v>
      </c>
      <c r="C13" s="15">
        <f t="shared" si="0"/>
        <v>0.22531889723193138</v>
      </c>
      <c r="D13" s="15">
        <f t="shared" si="0"/>
        <v>9.3088911775263669E-2</v>
      </c>
      <c r="E13" s="15">
        <f t="shared" si="0"/>
        <v>0.53876279929093274</v>
      </c>
      <c r="F13" s="16">
        <f t="shared" si="0"/>
        <v>0.14282939170187212</v>
      </c>
      <c r="G13" s="17"/>
      <c r="H13" s="17"/>
      <c r="I13" s="17">
        <f t="shared" si="1"/>
        <v>0.25146816542261813</v>
      </c>
      <c r="J13" s="17">
        <f t="shared" si="2"/>
        <v>9.3593947337563155E-2</v>
      </c>
      <c r="K13" s="17">
        <f t="shared" si="3"/>
        <v>0.51269088613143687</v>
      </c>
      <c r="L13" s="18">
        <f t="shared" si="4"/>
        <v>0.14224700110838179</v>
      </c>
      <c r="M13" s="17"/>
      <c r="N13" s="17"/>
      <c r="O13" s="17">
        <f t="shared" si="5"/>
        <v>0.25240806163102325</v>
      </c>
      <c r="P13" s="17">
        <f t="shared" si="6"/>
        <v>9.8466123090032359E-2</v>
      </c>
      <c r="Q13" s="17">
        <f t="shared" si="7"/>
        <v>0.491661208991159</v>
      </c>
      <c r="R13" s="17">
        <f t="shared" si="8"/>
        <v>0.15746460628778539</v>
      </c>
    </row>
    <row r="14" spans="1:19" s="4" customFormat="1" ht="14.25" x14ac:dyDescent="0.2">
      <c r="A14" s="14" t="s">
        <v>13</v>
      </c>
      <c r="C14" s="15">
        <f t="shared" si="0"/>
        <v>0.25639807180675928</v>
      </c>
      <c r="D14" s="15">
        <f t="shared" si="0"/>
        <v>9.0763111450622949E-2</v>
      </c>
      <c r="E14" s="15">
        <f t="shared" si="0"/>
        <v>0.49210020282907035</v>
      </c>
      <c r="F14" s="16">
        <f t="shared" si="0"/>
        <v>0.16073861391354738</v>
      </c>
      <c r="G14" s="17"/>
      <c r="H14" s="17"/>
      <c r="I14" s="17">
        <f t="shared" si="1"/>
        <v>0.24011858057326216</v>
      </c>
      <c r="J14" s="17">
        <f t="shared" si="2"/>
        <v>8.840370072211802E-2</v>
      </c>
      <c r="K14" s="17">
        <f t="shared" si="3"/>
        <v>0.48418512673351871</v>
      </c>
      <c r="L14" s="18">
        <f t="shared" si="4"/>
        <v>0.18729259197110112</v>
      </c>
      <c r="M14" s="17"/>
      <c r="N14" s="17"/>
      <c r="O14" s="17">
        <f t="shared" si="5"/>
        <v>0.23141194951067615</v>
      </c>
      <c r="P14" s="17">
        <f t="shared" si="6"/>
        <v>0.10091609208185054</v>
      </c>
      <c r="Q14" s="17">
        <f t="shared" si="7"/>
        <v>0.45863684386120995</v>
      </c>
      <c r="R14" s="17">
        <f t="shared" si="8"/>
        <v>0.20903511454626333</v>
      </c>
    </row>
    <row r="15" spans="1:19" s="4" customFormat="1" ht="14.25" x14ac:dyDescent="0.2">
      <c r="A15" s="14" t="s">
        <v>14</v>
      </c>
      <c r="C15" s="15">
        <f t="shared" si="0"/>
        <v>0.25564347212651251</v>
      </c>
      <c r="D15" s="15">
        <f t="shared" si="0"/>
        <v>9.3075957193557768E-2</v>
      </c>
      <c r="E15" s="15">
        <f t="shared" si="0"/>
        <v>0.49125050048891311</v>
      </c>
      <c r="F15" s="16">
        <f t="shared" si="0"/>
        <v>0.16003007019101659</v>
      </c>
      <c r="G15" s="17"/>
      <c r="H15" s="17"/>
      <c r="I15" s="17">
        <f t="shared" si="1"/>
        <v>0.25751536323035285</v>
      </c>
      <c r="J15" s="17">
        <f t="shared" si="2"/>
        <v>8.1666171835025239E-2</v>
      </c>
      <c r="K15" s="17">
        <f t="shared" si="3"/>
        <v>0.50608700346229007</v>
      </c>
      <c r="L15" s="18">
        <f t="shared" si="4"/>
        <v>0.15473146147233183</v>
      </c>
      <c r="M15" s="17"/>
      <c r="N15" s="17"/>
      <c r="O15" s="17">
        <f t="shared" si="5"/>
        <v>0.25210579355693297</v>
      </c>
      <c r="P15" s="17">
        <f t="shared" si="6"/>
        <v>8.2422419623593951E-2</v>
      </c>
      <c r="Q15" s="17">
        <f t="shared" si="7"/>
        <v>0.49263343349740668</v>
      </c>
      <c r="R15" s="17">
        <f t="shared" si="8"/>
        <v>0.17283835332206646</v>
      </c>
    </row>
    <row r="16" spans="1:19" s="4" customFormat="1" ht="14.25" x14ac:dyDescent="0.2">
      <c r="A16" s="14" t="s">
        <v>15</v>
      </c>
      <c r="C16" s="15">
        <f t="shared" si="0"/>
        <v>0.21964064154802773</v>
      </c>
      <c r="D16" s="15">
        <f t="shared" si="0"/>
        <v>9.2813375938497394E-2</v>
      </c>
      <c r="E16" s="15">
        <f t="shared" si="0"/>
        <v>0.49786096159540516</v>
      </c>
      <c r="F16" s="16">
        <f t="shared" si="0"/>
        <v>0.18968502091806971</v>
      </c>
      <c r="G16" s="17"/>
      <c r="H16" s="17"/>
      <c r="I16" s="17">
        <f t="shared" si="1"/>
        <v>0.21320283357859074</v>
      </c>
      <c r="J16" s="17">
        <f t="shared" si="2"/>
        <v>6.8318772702606251E-2</v>
      </c>
      <c r="K16" s="17">
        <f t="shared" si="3"/>
        <v>0.51140324717546581</v>
      </c>
      <c r="L16" s="18">
        <f t="shared" si="4"/>
        <v>0.20707514654333722</v>
      </c>
      <c r="M16" s="17"/>
      <c r="N16" s="17"/>
      <c r="O16" s="17">
        <f t="shared" si="5"/>
        <v>0.20774889216849643</v>
      </c>
      <c r="P16" s="17">
        <f t="shared" si="6"/>
        <v>6.8835449065777765E-2</v>
      </c>
      <c r="Q16" s="17">
        <f t="shared" si="7"/>
        <v>0.4845761514266132</v>
      </c>
      <c r="R16" s="17">
        <f t="shared" si="8"/>
        <v>0.23883950733911261</v>
      </c>
    </row>
    <row r="17" spans="1:18" s="4" customFormat="1" ht="14.25" x14ac:dyDescent="0.2">
      <c r="A17" s="14" t="s">
        <v>16</v>
      </c>
      <c r="C17" s="15">
        <f t="shared" si="0"/>
        <v>0.23554065691876025</v>
      </c>
      <c r="D17" s="15">
        <f t="shared" si="0"/>
        <v>8.3051977516228545E-2</v>
      </c>
      <c r="E17" s="15">
        <f t="shared" si="0"/>
        <v>0.52584862038417479</v>
      </c>
      <c r="F17" s="16">
        <f t="shared" si="0"/>
        <v>0.1555587451808364</v>
      </c>
      <c r="G17" s="17"/>
      <c r="H17" s="17"/>
      <c r="I17" s="17">
        <f t="shared" si="1"/>
        <v>0.24817229641949978</v>
      </c>
      <c r="J17" s="17">
        <f t="shared" si="2"/>
        <v>8.2701505062012584E-2</v>
      </c>
      <c r="K17" s="17">
        <f t="shared" si="3"/>
        <v>0.51528017836312956</v>
      </c>
      <c r="L17" s="18">
        <f t="shared" si="4"/>
        <v>0.15384602015535806</v>
      </c>
      <c r="M17" s="17"/>
      <c r="N17" s="17"/>
      <c r="O17" s="17">
        <f t="shared" si="5"/>
        <v>0.25060505298840524</v>
      </c>
      <c r="P17" s="17">
        <f t="shared" si="6"/>
        <v>8.0985210045924488E-2</v>
      </c>
      <c r="Q17" s="17">
        <f t="shared" si="7"/>
        <v>0.49764889998131129</v>
      </c>
      <c r="R17" s="17">
        <f t="shared" si="8"/>
        <v>0.17076083698435895</v>
      </c>
    </row>
    <row r="18" spans="1:18" s="4" customFormat="1" ht="14.25" x14ac:dyDescent="0.2">
      <c r="A18" s="14" t="s">
        <v>17</v>
      </c>
      <c r="C18" s="15">
        <f t="shared" si="0"/>
        <v>0.23161674491269391</v>
      </c>
      <c r="D18" s="15">
        <f t="shared" si="0"/>
        <v>9.4387391821252942E-2</v>
      </c>
      <c r="E18" s="15">
        <f t="shared" si="0"/>
        <v>0.49670819326590937</v>
      </c>
      <c r="F18" s="16">
        <f t="shared" si="0"/>
        <v>0.17728767000014384</v>
      </c>
      <c r="G18" s="17"/>
      <c r="H18" s="17"/>
      <c r="I18" s="17">
        <f t="shared" si="1"/>
        <v>0.23446979165117415</v>
      </c>
      <c r="J18" s="17">
        <f t="shared" si="2"/>
        <v>7.4876423771350273E-2</v>
      </c>
      <c r="K18" s="17">
        <f t="shared" si="3"/>
        <v>0.48929997538790437</v>
      </c>
      <c r="L18" s="18">
        <f t="shared" si="4"/>
        <v>0.20135380918957119</v>
      </c>
      <c r="M18" s="17"/>
      <c r="N18" s="17"/>
      <c r="O18" s="17">
        <f t="shared" si="5"/>
        <v>0.22714593863809845</v>
      </c>
      <c r="P18" s="17">
        <f t="shared" si="6"/>
        <v>7.6120392066017784E-2</v>
      </c>
      <c r="Q18" s="17">
        <f t="shared" si="7"/>
        <v>0.46063722120741446</v>
      </c>
      <c r="R18" s="17">
        <f t="shared" si="8"/>
        <v>0.2360964480884693</v>
      </c>
    </row>
    <row r="19" spans="1:18" s="4" customFormat="1" ht="14.25" x14ac:dyDescent="0.2">
      <c r="A19" s="14" t="s">
        <v>18</v>
      </c>
      <c r="C19" s="15">
        <f t="shared" si="0"/>
        <v>0.24260023056231581</v>
      </c>
      <c r="D19" s="15">
        <f t="shared" si="0"/>
        <v>0.10967208915076207</v>
      </c>
      <c r="E19" s="15">
        <f t="shared" si="0"/>
        <v>0.49346227744332016</v>
      </c>
      <c r="F19" s="16">
        <f t="shared" si="0"/>
        <v>0.15426540284360191</v>
      </c>
      <c r="G19" s="17"/>
      <c r="H19" s="17"/>
      <c r="I19" s="17">
        <f t="shared" si="1"/>
        <v>0.21841989995429384</v>
      </c>
      <c r="J19" s="17">
        <f t="shared" si="2"/>
        <v>9.0910822203036923E-2</v>
      </c>
      <c r="K19" s="17">
        <f t="shared" si="3"/>
        <v>0.49225534508150931</v>
      </c>
      <c r="L19" s="18">
        <f t="shared" si="4"/>
        <v>0.19841393276115993</v>
      </c>
      <c r="M19" s="17"/>
      <c r="N19" s="17"/>
      <c r="O19" s="17">
        <f t="shared" si="5"/>
        <v>0.21558144067837565</v>
      </c>
      <c r="P19" s="17">
        <f t="shared" si="6"/>
        <v>9.1205054310968356E-2</v>
      </c>
      <c r="Q19" s="17">
        <f t="shared" si="7"/>
        <v>0.4641537943577162</v>
      </c>
      <c r="R19" s="17">
        <f t="shared" si="8"/>
        <v>0.22905971065293979</v>
      </c>
    </row>
    <row r="20" spans="1:18" s="4" customFormat="1" ht="14.25" x14ac:dyDescent="0.2">
      <c r="A20" s="14" t="s">
        <v>19</v>
      </c>
      <c r="C20" s="15">
        <f t="shared" si="0"/>
        <v>0.21317671668428037</v>
      </c>
      <c r="D20" s="15">
        <f t="shared" si="0"/>
        <v>8.8406275812623419E-2</v>
      </c>
      <c r="E20" s="15">
        <f t="shared" si="0"/>
        <v>0.52194521658296067</v>
      </c>
      <c r="F20" s="16">
        <f t="shared" si="0"/>
        <v>0.17647179092013554</v>
      </c>
      <c r="G20" s="17"/>
      <c r="H20" s="17"/>
      <c r="I20" s="17">
        <f t="shared" si="1"/>
        <v>0.23014355717887996</v>
      </c>
      <c r="J20" s="17">
        <f t="shared" si="2"/>
        <v>8.3332922573105345E-2</v>
      </c>
      <c r="K20" s="17">
        <f t="shared" si="3"/>
        <v>0.52107728089873395</v>
      </c>
      <c r="L20" s="18">
        <f t="shared" si="4"/>
        <v>0.16544623934928068</v>
      </c>
      <c r="M20" s="17"/>
      <c r="N20" s="17"/>
      <c r="O20" s="17">
        <f t="shared" si="5"/>
        <v>0.2320196242938812</v>
      </c>
      <c r="P20" s="17">
        <f t="shared" si="6"/>
        <v>8.3242329079904018E-2</v>
      </c>
      <c r="Q20" s="17">
        <f t="shared" si="7"/>
        <v>0.5071272091769321</v>
      </c>
      <c r="R20" s="17">
        <f t="shared" si="8"/>
        <v>0.17761083744928266</v>
      </c>
    </row>
    <row r="21" spans="1:18" s="4" customFormat="1" ht="14.25" x14ac:dyDescent="0.2">
      <c r="A21" s="14" t="s">
        <v>20</v>
      </c>
      <c r="C21" s="15">
        <f t="shared" si="0"/>
        <v>0.25230940775150051</v>
      </c>
      <c r="D21" s="15">
        <f t="shared" si="0"/>
        <v>9.4200918474380502E-2</v>
      </c>
      <c r="E21" s="15">
        <f t="shared" si="0"/>
        <v>0.48514640939981868</v>
      </c>
      <c r="F21" s="16">
        <f t="shared" si="0"/>
        <v>0.16834326437430033</v>
      </c>
      <c r="G21" s="17"/>
      <c r="H21" s="17"/>
      <c r="I21" s="17">
        <f t="shared" si="1"/>
        <v>0.24591895393539909</v>
      </c>
      <c r="J21" s="17">
        <f t="shared" si="2"/>
        <v>8.0960023143904963E-2</v>
      </c>
      <c r="K21" s="17">
        <f t="shared" si="3"/>
        <v>0.48807203540418909</v>
      </c>
      <c r="L21" s="18">
        <f t="shared" si="4"/>
        <v>0.18504898751650686</v>
      </c>
      <c r="M21" s="17"/>
      <c r="N21" s="17"/>
      <c r="O21" s="17">
        <f t="shared" si="5"/>
        <v>0.24458218234197382</v>
      </c>
      <c r="P21" s="17">
        <f t="shared" si="6"/>
        <v>8.1690351626561242E-2</v>
      </c>
      <c r="Q21" s="17">
        <f t="shared" si="7"/>
        <v>0.46213669724198569</v>
      </c>
      <c r="R21" s="17">
        <f t="shared" si="8"/>
        <v>0.21159076878947927</v>
      </c>
    </row>
    <row r="22" spans="1:18" s="4" customFormat="1" ht="14.25" x14ac:dyDescent="0.2">
      <c r="A22" s="14" t="s">
        <v>21</v>
      </c>
      <c r="C22" s="15">
        <f t="shared" si="0"/>
        <v>0.29589115278282269</v>
      </c>
      <c r="D22" s="15">
        <f t="shared" si="0"/>
        <v>0.11418915518060041</v>
      </c>
      <c r="E22" s="15">
        <f t="shared" si="0"/>
        <v>0.47822897987722479</v>
      </c>
      <c r="F22" s="16">
        <f t="shared" si="0"/>
        <v>0.11169071215935217</v>
      </c>
      <c r="G22" s="17"/>
      <c r="H22" s="17"/>
      <c r="I22" s="17">
        <f t="shared" si="1"/>
        <v>0.30772243280646028</v>
      </c>
      <c r="J22" s="17">
        <f t="shared" si="2"/>
        <v>0.119637375948716</v>
      </c>
      <c r="K22" s="17">
        <f t="shared" si="3"/>
        <v>0.45856518223172915</v>
      </c>
      <c r="L22" s="18">
        <f t="shared" si="4"/>
        <v>0.11407500901309457</v>
      </c>
      <c r="M22" s="17"/>
      <c r="N22" s="17"/>
      <c r="O22" s="17">
        <f t="shared" si="5"/>
        <v>0.30405743905161081</v>
      </c>
      <c r="P22" s="17">
        <f t="shared" si="6"/>
        <v>0.12121413159395848</v>
      </c>
      <c r="Q22" s="17">
        <f t="shared" si="7"/>
        <v>0.44900517100270332</v>
      </c>
      <c r="R22" s="17">
        <f t="shared" si="8"/>
        <v>0.12572325835172737</v>
      </c>
    </row>
    <row r="23" spans="1:18" s="4" customFormat="1" ht="14.25" x14ac:dyDescent="0.2">
      <c r="A23" s="14" t="s">
        <v>22</v>
      </c>
      <c r="C23" s="15">
        <f t="shared" si="0"/>
        <v>0.22947507193423622</v>
      </c>
      <c r="D23" s="15">
        <f t="shared" si="0"/>
        <v>8.8930848450237104E-2</v>
      </c>
      <c r="E23" s="15">
        <f t="shared" si="0"/>
        <v>0.5286888534076446</v>
      </c>
      <c r="F23" s="16">
        <f t="shared" si="0"/>
        <v>0.15290522620788219</v>
      </c>
      <c r="G23" s="17"/>
      <c r="H23" s="17"/>
      <c r="I23" s="17">
        <f t="shared" si="1"/>
        <v>0.22649585529651234</v>
      </c>
      <c r="J23" s="17">
        <f t="shared" si="2"/>
        <v>8.7195524947336803E-2</v>
      </c>
      <c r="K23" s="17">
        <f t="shared" si="3"/>
        <v>0.52912648530651218</v>
      </c>
      <c r="L23" s="18">
        <f t="shared" si="4"/>
        <v>0.15718213444963872</v>
      </c>
      <c r="M23" s="17"/>
      <c r="N23" s="17"/>
      <c r="O23" s="17">
        <f t="shared" si="5"/>
        <v>0.22904882196988646</v>
      </c>
      <c r="P23" s="17">
        <f t="shared" si="6"/>
        <v>8.5577384823170427E-2</v>
      </c>
      <c r="Q23" s="17">
        <f t="shared" si="7"/>
        <v>0.51268708418788456</v>
      </c>
      <c r="R23" s="17">
        <f t="shared" si="8"/>
        <v>0.17268670901905858</v>
      </c>
    </row>
    <row r="24" spans="1:18" s="4" customFormat="1" ht="14.25" x14ac:dyDescent="0.2">
      <c r="A24" s="14" t="s">
        <v>23</v>
      </c>
      <c r="C24" s="15">
        <f t="shared" si="0"/>
        <v>0.23598035409880316</v>
      </c>
      <c r="D24" s="15">
        <f t="shared" si="0"/>
        <v>9.1842900302114769E-2</v>
      </c>
      <c r="E24" s="15">
        <f t="shared" si="0"/>
        <v>0.5032844436193018</v>
      </c>
      <c r="F24" s="16">
        <f t="shared" si="0"/>
        <v>0.16889230197978031</v>
      </c>
      <c r="G24" s="17"/>
      <c r="H24" s="17"/>
      <c r="I24" s="17">
        <f t="shared" si="1"/>
        <v>0.21190775744517354</v>
      </c>
      <c r="J24" s="17">
        <f t="shared" si="2"/>
        <v>7.0735740599832758E-2</v>
      </c>
      <c r="K24" s="17">
        <f t="shared" si="3"/>
        <v>0.51082968576960452</v>
      </c>
      <c r="L24" s="18">
        <f t="shared" si="4"/>
        <v>0.20652681618538915</v>
      </c>
      <c r="M24" s="17"/>
      <c r="N24" s="17"/>
      <c r="O24" s="17">
        <f t="shared" si="5"/>
        <v>0.20080864826446843</v>
      </c>
      <c r="P24" s="17">
        <f t="shared" si="6"/>
        <v>7.2876636718831225E-2</v>
      </c>
      <c r="Q24" s="17">
        <f t="shared" si="7"/>
        <v>0.48321931985082162</v>
      </c>
      <c r="R24" s="17">
        <f t="shared" si="8"/>
        <v>0.24309539516587875</v>
      </c>
    </row>
    <row r="25" spans="1:18" s="4" customFormat="1" ht="24.95" customHeight="1" x14ac:dyDescent="0.2">
      <c r="A25" s="14" t="s">
        <v>24</v>
      </c>
      <c r="C25" s="15">
        <f>C48/$B48</f>
        <v>0.2347334758825502</v>
      </c>
      <c r="D25" s="15">
        <f t="shared" si="0"/>
        <v>9.4125866950895767E-2</v>
      </c>
      <c r="E25" s="15">
        <f t="shared" si="0"/>
        <v>0.52016349190984357</v>
      </c>
      <c r="F25" s="16">
        <f t="shared" si="0"/>
        <v>0.15097716525671054</v>
      </c>
      <c r="G25" s="17"/>
      <c r="H25" s="17"/>
      <c r="I25" s="17">
        <f>I48/H48</f>
        <v>0.24641522834874624</v>
      </c>
      <c r="J25" s="17">
        <f>J48/H48</f>
        <v>8.8991371982332243E-2</v>
      </c>
      <c r="K25" s="17">
        <f>K48/H48</f>
        <v>0.50978379026049736</v>
      </c>
      <c r="L25" s="18">
        <f>L48/H48</f>
        <v>0.15480960940842417</v>
      </c>
      <c r="M25" s="17"/>
      <c r="N25" s="17"/>
      <c r="O25" s="17">
        <f t="shared" si="5"/>
        <v>0.24477199665060895</v>
      </c>
      <c r="P25" s="17">
        <f t="shared" si="6"/>
        <v>9.0396796477208968E-2</v>
      </c>
      <c r="Q25" s="17">
        <f t="shared" si="7"/>
        <v>0.49169787467655468</v>
      </c>
      <c r="R25" s="17">
        <f t="shared" si="8"/>
        <v>0.17313333219562743</v>
      </c>
    </row>
    <row r="26" spans="1:18" s="4" customFormat="1" ht="15" x14ac:dyDescent="0.25">
      <c r="A26" s="19" t="s">
        <v>25</v>
      </c>
      <c r="C26" s="15">
        <f>C49/$B49</f>
        <v>0.22898217891458642</v>
      </c>
      <c r="D26" s="15">
        <f t="shared" si="0"/>
        <v>9.3240275785702306E-2</v>
      </c>
      <c r="E26" s="15">
        <f t="shared" si="0"/>
        <v>0.51634486808307067</v>
      </c>
      <c r="F26" s="16">
        <f t="shared" si="0"/>
        <v>0.16143267721664073</v>
      </c>
      <c r="G26" s="17"/>
      <c r="H26" s="17"/>
      <c r="I26" s="17">
        <f>I49/H49</f>
        <v>0.23961355118048328</v>
      </c>
      <c r="J26" s="17">
        <f>J49/H49</f>
        <v>8.8190577703000511E-2</v>
      </c>
      <c r="K26" s="17">
        <f>K49/H49</f>
        <v>0.51708321493072007</v>
      </c>
      <c r="L26" s="18">
        <f>L49/H49</f>
        <v>0.15511265618579612</v>
      </c>
      <c r="M26" s="17"/>
      <c r="N26" s="17"/>
      <c r="O26" s="17">
        <f>O49/N49</f>
        <v>0.23841881966406869</v>
      </c>
      <c r="P26" s="17">
        <f>P49/N49</f>
        <v>8.7856603086767113E-2</v>
      </c>
      <c r="Q26" s="17">
        <f>Q49/N49</f>
        <v>0.49953077647880323</v>
      </c>
      <c r="R26" s="17">
        <f>R49/N49</f>
        <v>0.17419380077036095</v>
      </c>
    </row>
    <row r="27" spans="1:18" s="4" customFormat="1" ht="14.25" x14ac:dyDescent="0.2"/>
    <row r="28" spans="1:18" s="4" customFormat="1" ht="15" customHeight="1" x14ac:dyDescent="0.25">
      <c r="A28" s="1" t="s">
        <v>26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s="4" customFormat="1" ht="14.25" x14ac:dyDescent="0.2"/>
    <row r="30" spans="1:18" s="4" customFormat="1" ht="15.75" x14ac:dyDescent="0.25">
      <c r="A30" s="19"/>
      <c r="B30" s="1">
        <f>B7</f>
        <v>2019</v>
      </c>
      <c r="C30" s="1"/>
      <c r="D30" s="1"/>
      <c r="E30" s="1"/>
      <c r="F30" s="6"/>
      <c r="G30" s="7">
        <f>G7</f>
        <v>2020</v>
      </c>
      <c r="H30" s="1"/>
      <c r="I30" s="1"/>
      <c r="J30" s="1"/>
      <c r="K30" s="1"/>
      <c r="L30" s="6"/>
      <c r="M30" s="1">
        <f>M7</f>
        <v>2025</v>
      </c>
      <c r="N30" s="1"/>
      <c r="O30" s="1"/>
      <c r="P30" s="1"/>
      <c r="Q30" s="1"/>
      <c r="R30" s="1"/>
    </row>
    <row r="31" spans="1:18" s="11" customFormat="1" ht="13.5" thickBot="1" x14ac:dyDescent="0.25">
      <c r="A31" s="8" t="s">
        <v>4</v>
      </c>
      <c r="B31" s="9" t="s">
        <v>27</v>
      </c>
      <c r="C31" s="9" t="s">
        <v>5</v>
      </c>
      <c r="D31" s="9" t="s">
        <v>6</v>
      </c>
      <c r="E31" s="9" t="s">
        <v>7</v>
      </c>
      <c r="F31" s="10" t="s">
        <v>8</v>
      </c>
      <c r="G31" s="9" t="s">
        <v>27</v>
      </c>
      <c r="H31" s="9" t="s">
        <v>27</v>
      </c>
      <c r="I31" s="9" t="s">
        <v>5</v>
      </c>
      <c r="J31" s="9" t="s">
        <v>6</v>
      </c>
      <c r="K31" s="9" t="s">
        <v>7</v>
      </c>
      <c r="L31" s="10" t="s">
        <v>8</v>
      </c>
      <c r="M31" s="9"/>
      <c r="N31" s="9" t="s">
        <v>27</v>
      </c>
      <c r="O31" s="9" t="s">
        <v>5</v>
      </c>
      <c r="P31" s="9" t="s">
        <v>6</v>
      </c>
      <c r="Q31" s="9" t="s">
        <v>7</v>
      </c>
      <c r="R31" s="9" t="s">
        <v>8</v>
      </c>
    </row>
    <row r="32" spans="1:18" s="4" customFormat="1" ht="15.75" thickTop="1" x14ac:dyDescent="0.25">
      <c r="A32" s="19"/>
      <c r="F32" s="20"/>
      <c r="L32" s="20"/>
    </row>
    <row r="33" spans="1:20" s="4" customFormat="1" ht="14.25" x14ac:dyDescent="0.2">
      <c r="A33" s="14" t="s">
        <v>9</v>
      </c>
      <c r="B33" s="21">
        <f>SUM(C33:F33)</f>
        <v>791763</v>
      </c>
      <c r="C33" s="21">
        <v>207895.00000000006</v>
      </c>
      <c r="D33" s="21">
        <v>75921.999999999956</v>
      </c>
      <c r="E33" s="21">
        <v>413953</v>
      </c>
      <c r="F33" s="22">
        <v>93992.999999999971</v>
      </c>
      <c r="G33" s="21"/>
      <c r="H33" s="21">
        <f>SUM(I33:L33)</f>
        <v>774421</v>
      </c>
      <c r="I33" s="21">
        <v>218626</v>
      </c>
      <c r="J33" s="21">
        <v>70171</v>
      </c>
      <c r="K33" s="21">
        <v>389236</v>
      </c>
      <c r="L33" s="22">
        <v>96388</v>
      </c>
      <c r="M33" s="21"/>
      <c r="N33" s="21">
        <f>SUM(O33:R33)</f>
        <v>820881</v>
      </c>
      <c r="O33" s="21">
        <v>236178</v>
      </c>
      <c r="P33" s="21">
        <v>77871</v>
      </c>
      <c r="Q33" s="21">
        <v>391697</v>
      </c>
      <c r="R33" s="21">
        <v>115135</v>
      </c>
      <c r="T33" s="4" t="s">
        <v>28</v>
      </c>
    </row>
    <row r="34" spans="1:20" s="4" customFormat="1" ht="14.25" x14ac:dyDescent="0.2">
      <c r="A34" s="14" t="s">
        <v>10</v>
      </c>
      <c r="B34" s="21">
        <f t="shared" ref="B34:B47" si="9">SUM(C34:F34)</f>
        <v>7511073.0000000019</v>
      </c>
      <c r="C34" s="21">
        <v>1741615.0000000002</v>
      </c>
      <c r="D34" s="21">
        <v>726764.00000000012</v>
      </c>
      <c r="E34" s="21">
        <v>3722243.0000000014</v>
      </c>
      <c r="F34" s="22">
        <v>1320451.0000000002</v>
      </c>
      <c r="G34" s="21"/>
      <c r="H34" s="21">
        <f t="shared" ref="H34:H47" si="10">SUM(I34:L34)</f>
        <v>8456448</v>
      </c>
      <c r="I34" s="21">
        <v>2128380</v>
      </c>
      <c r="J34" s="21">
        <v>737825</v>
      </c>
      <c r="K34" s="21">
        <v>4069621</v>
      </c>
      <c r="L34" s="22">
        <v>1520622</v>
      </c>
      <c r="M34" s="21"/>
      <c r="N34" s="21">
        <f t="shared" ref="N34:N47" si="11">SUM(O34:R34)</f>
        <v>9531537</v>
      </c>
      <c r="O34" s="21">
        <v>2361142</v>
      </c>
      <c r="P34" s="21">
        <v>859847</v>
      </c>
      <c r="Q34" s="21">
        <v>4370192</v>
      </c>
      <c r="R34" s="21">
        <v>1940356</v>
      </c>
      <c r="T34" s="4" t="s">
        <v>29</v>
      </c>
    </row>
    <row r="35" spans="1:20" s="4" customFormat="1" ht="14.25" x14ac:dyDescent="0.2">
      <c r="A35" s="14" t="s">
        <v>11</v>
      </c>
      <c r="B35" s="21">
        <f t="shared" si="9"/>
        <v>41244250.000000007</v>
      </c>
      <c r="C35" s="21">
        <v>9590702</v>
      </c>
      <c r="D35" s="21">
        <v>3902074.0000000009</v>
      </c>
      <c r="E35" s="21">
        <v>21813313.000000007</v>
      </c>
      <c r="F35" s="22">
        <v>5938161.0000000009</v>
      </c>
      <c r="G35" s="21"/>
      <c r="H35" s="21">
        <f t="shared" si="10"/>
        <v>42206743</v>
      </c>
      <c r="I35" s="21">
        <v>10414108</v>
      </c>
      <c r="J35" s="21">
        <v>3791818</v>
      </c>
      <c r="K35" s="21">
        <v>21801691</v>
      </c>
      <c r="L35" s="22">
        <v>6199126</v>
      </c>
      <c r="M35" s="21"/>
      <c r="N35" s="21">
        <f t="shared" si="11"/>
        <v>44305177</v>
      </c>
      <c r="O35" s="21">
        <v>10831668</v>
      </c>
      <c r="P35" s="21">
        <v>4034364</v>
      </c>
      <c r="Q35" s="21">
        <v>22154167</v>
      </c>
      <c r="R35" s="21">
        <v>7284978</v>
      </c>
      <c r="T35" s="4" t="s">
        <v>30</v>
      </c>
    </row>
    <row r="36" spans="1:20" s="4" customFormat="1" ht="14.25" x14ac:dyDescent="0.2">
      <c r="A36" s="14" t="s">
        <v>12</v>
      </c>
      <c r="B36" s="21">
        <f t="shared" si="9"/>
        <v>5955994.0000000028</v>
      </c>
      <c r="C36" s="21">
        <v>1341998.0000000005</v>
      </c>
      <c r="D36" s="21">
        <v>554437</v>
      </c>
      <c r="E36" s="21">
        <v>3208868.0000000014</v>
      </c>
      <c r="F36" s="22">
        <v>850691.00000000058</v>
      </c>
      <c r="G36" s="21"/>
      <c r="H36" s="21">
        <f t="shared" si="10"/>
        <v>5278867</v>
      </c>
      <c r="I36" s="21">
        <v>1327467</v>
      </c>
      <c r="J36" s="21">
        <v>494070</v>
      </c>
      <c r="K36" s="21">
        <v>2706427</v>
      </c>
      <c r="L36" s="22">
        <v>750903</v>
      </c>
      <c r="M36" s="21"/>
      <c r="N36" s="21">
        <f t="shared" si="11"/>
        <v>5522803</v>
      </c>
      <c r="O36" s="21">
        <v>1394000</v>
      </c>
      <c r="P36" s="21">
        <v>543809</v>
      </c>
      <c r="Q36" s="21">
        <v>2715348</v>
      </c>
      <c r="R36" s="21">
        <v>869646</v>
      </c>
      <c r="T36" s="4" t="s">
        <v>31</v>
      </c>
    </row>
    <row r="37" spans="1:20" s="4" customFormat="1" ht="14.25" x14ac:dyDescent="0.2">
      <c r="A37" s="14" t="s">
        <v>13</v>
      </c>
      <c r="B37" s="21">
        <f t="shared" si="9"/>
        <v>1898149.9999999998</v>
      </c>
      <c r="C37" s="21">
        <v>486682.00000000006</v>
      </c>
      <c r="D37" s="21">
        <v>172281.99999999994</v>
      </c>
      <c r="E37" s="21">
        <v>934079.99999999977</v>
      </c>
      <c r="F37" s="22">
        <v>305105.99999999994</v>
      </c>
      <c r="G37" s="21"/>
      <c r="H37" s="21">
        <f t="shared" si="10"/>
        <v>1412373</v>
      </c>
      <c r="I37" s="21">
        <v>339137</v>
      </c>
      <c r="J37" s="21">
        <v>124859</v>
      </c>
      <c r="K37" s="21">
        <v>683850</v>
      </c>
      <c r="L37" s="22">
        <v>264527</v>
      </c>
      <c r="M37" s="21"/>
      <c r="N37" s="21">
        <f t="shared" si="11"/>
        <v>1438720</v>
      </c>
      <c r="O37" s="21">
        <v>332937</v>
      </c>
      <c r="P37" s="21">
        <v>145190</v>
      </c>
      <c r="Q37" s="21">
        <v>659850</v>
      </c>
      <c r="R37" s="21">
        <v>300743</v>
      </c>
      <c r="T37" s="4" t="s">
        <v>32</v>
      </c>
    </row>
    <row r="38" spans="1:20" s="4" customFormat="1" ht="14.25" x14ac:dyDescent="0.2">
      <c r="A38" s="14" t="s">
        <v>14</v>
      </c>
      <c r="B38" s="21">
        <f t="shared" si="9"/>
        <v>1835705.0000000009</v>
      </c>
      <c r="C38" s="21">
        <v>469285.99999999988</v>
      </c>
      <c r="D38" s="21">
        <v>170860.00000000006</v>
      </c>
      <c r="E38" s="21">
        <v>901791.0000000007</v>
      </c>
      <c r="F38" s="22">
        <v>293768.00000000023</v>
      </c>
      <c r="G38" s="21"/>
      <c r="H38" s="21">
        <f t="shared" si="10"/>
        <v>1741333</v>
      </c>
      <c r="I38" s="21">
        <v>448420</v>
      </c>
      <c r="J38" s="21">
        <v>142208</v>
      </c>
      <c r="K38" s="21">
        <v>881266</v>
      </c>
      <c r="L38" s="22">
        <v>269439</v>
      </c>
      <c r="M38" s="21"/>
      <c r="N38" s="21">
        <f t="shared" si="11"/>
        <v>1852627</v>
      </c>
      <c r="O38" s="21">
        <v>467058</v>
      </c>
      <c r="P38" s="21">
        <v>152698</v>
      </c>
      <c r="Q38" s="21">
        <v>912666</v>
      </c>
      <c r="R38" s="21">
        <v>320205</v>
      </c>
      <c r="T38" s="4" t="s">
        <v>33</v>
      </c>
    </row>
    <row r="39" spans="1:20" s="4" customFormat="1" ht="14.25" x14ac:dyDescent="0.2">
      <c r="A39" s="14" t="s">
        <v>15</v>
      </c>
      <c r="B39" s="21">
        <f t="shared" si="9"/>
        <v>1100962.0000000005</v>
      </c>
      <c r="C39" s="21">
        <v>241815.9999999998</v>
      </c>
      <c r="D39" s="21">
        <v>102184.00000000001</v>
      </c>
      <c r="E39" s="21">
        <v>548126.0000000007</v>
      </c>
      <c r="F39" s="22">
        <v>208835.99999999997</v>
      </c>
      <c r="G39" s="21"/>
      <c r="H39" s="21">
        <f t="shared" si="10"/>
        <v>1022735</v>
      </c>
      <c r="I39" s="21">
        <v>218050</v>
      </c>
      <c r="J39" s="21">
        <v>69872</v>
      </c>
      <c r="K39" s="21">
        <v>523030</v>
      </c>
      <c r="L39" s="22">
        <v>211783</v>
      </c>
      <c r="M39" s="21"/>
      <c r="N39" s="21">
        <f t="shared" si="11"/>
        <v>1037387</v>
      </c>
      <c r="O39" s="21">
        <v>215516</v>
      </c>
      <c r="P39" s="21">
        <v>71409</v>
      </c>
      <c r="Q39" s="21">
        <v>502693</v>
      </c>
      <c r="R39" s="21">
        <v>247769</v>
      </c>
      <c r="T39" s="4" t="s">
        <v>34</v>
      </c>
    </row>
    <row r="40" spans="1:20" s="4" customFormat="1" ht="14.25" x14ac:dyDescent="0.2">
      <c r="A40" s="14" t="s">
        <v>16</v>
      </c>
      <c r="B40" s="21">
        <f t="shared" si="9"/>
        <v>3239669.9999999986</v>
      </c>
      <c r="C40" s="21">
        <v>763073.99999999965</v>
      </c>
      <c r="D40" s="21">
        <v>269061</v>
      </c>
      <c r="E40" s="21">
        <v>1703575.9999999988</v>
      </c>
      <c r="F40" s="22">
        <v>503959</v>
      </c>
      <c r="G40" s="21"/>
      <c r="H40" s="21">
        <f t="shared" si="10"/>
        <v>3452283</v>
      </c>
      <c r="I40" s="21">
        <v>856761</v>
      </c>
      <c r="J40" s="21">
        <v>285509</v>
      </c>
      <c r="K40" s="21">
        <v>1778893</v>
      </c>
      <c r="L40" s="22">
        <v>531120</v>
      </c>
      <c r="M40" s="21"/>
      <c r="N40" s="21">
        <f t="shared" si="11"/>
        <v>3863298</v>
      </c>
      <c r="O40" s="21">
        <v>968162</v>
      </c>
      <c r="P40" s="21">
        <v>312870</v>
      </c>
      <c r="Q40" s="21">
        <v>1922566</v>
      </c>
      <c r="R40" s="21">
        <v>659700</v>
      </c>
      <c r="T40" s="4" t="s">
        <v>35</v>
      </c>
    </row>
    <row r="41" spans="1:20" s="4" customFormat="1" ht="14.25" x14ac:dyDescent="0.2">
      <c r="A41" s="14" t="s">
        <v>17</v>
      </c>
      <c r="B41" s="21">
        <f t="shared" si="9"/>
        <v>2155807.0000000014</v>
      </c>
      <c r="C41" s="21">
        <v>499321.00000000023</v>
      </c>
      <c r="D41" s="21">
        <v>203480.99999999997</v>
      </c>
      <c r="E41" s="21">
        <v>1070807.0000000009</v>
      </c>
      <c r="F41" s="22">
        <v>382198.00000000035</v>
      </c>
      <c r="G41" s="21"/>
      <c r="H41" s="21">
        <f t="shared" si="10"/>
        <v>2084341</v>
      </c>
      <c r="I41" s="21">
        <v>488715</v>
      </c>
      <c r="J41" s="21">
        <v>156068</v>
      </c>
      <c r="K41" s="21">
        <v>1019868</v>
      </c>
      <c r="L41" s="22">
        <v>419690</v>
      </c>
      <c r="M41" s="21"/>
      <c r="N41" s="21">
        <f t="shared" si="11"/>
        <v>2106584</v>
      </c>
      <c r="O41" s="21">
        <v>478502</v>
      </c>
      <c r="P41" s="21">
        <v>160354</v>
      </c>
      <c r="Q41" s="21">
        <v>970371</v>
      </c>
      <c r="R41" s="21">
        <v>497357</v>
      </c>
      <c r="T41" s="4" t="s">
        <v>36</v>
      </c>
    </row>
    <row r="42" spans="1:20" s="4" customFormat="1" ht="14.25" x14ac:dyDescent="0.2">
      <c r="A42" s="14" t="s">
        <v>18</v>
      </c>
      <c r="B42" s="21">
        <f t="shared" si="9"/>
        <v>780700.00000000035</v>
      </c>
      <c r="C42" s="21">
        <v>189398.00000000003</v>
      </c>
      <c r="D42" s="21">
        <v>85620.999999999985</v>
      </c>
      <c r="E42" s="21">
        <v>385246.00000000023</v>
      </c>
      <c r="F42" s="22">
        <v>120435.00000000007</v>
      </c>
      <c r="G42" s="21"/>
      <c r="H42" s="21">
        <f t="shared" si="10"/>
        <v>630112</v>
      </c>
      <c r="I42" s="21">
        <v>137629</v>
      </c>
      <c r="J42" s="21">
        <v>57284</v>
      </c>
      <c r="K42" s="21">
        <v>310176</v>
      </c>
      <c r="L42" s="22">
        <v>125023</v>
      </c>
      <c r="M42" s="21"/>
      <c r="N42" s="21">
        <f t="shared" si="11"/>
        <v>620777</v>
      </c>
      <c r="O42" s="21">
        <v>133828</v>
      </c>
      <c r="P42" s="21">
        <v>56618</v>
      </c>
      <c r="Q42" s="21">
        <v>288136</v>
      </c>
      <c r="R42" s="21">
        <v>142195</v>
      </c>
      <c r="T42" s="21" t="s">
        <v>37</v>
      </c>
    </row>
    <row r="43" spans="1:20" s="4" customFormat="1" ht="14.25" x14ac:dyDescent="0.2">
      <c r="A43" s="14" t="s">
        <v>19</v>
      </c>
      <c r="B43" s="21">
        <f t="shared" si="9"/>
        <v>4401916</v>
      </c>
      <c r="C43" s="21">
        <v>938386.0000000007</v>
      </c>
      <c r="D43" s="21">
        <v>389157.00000000006</v>
      </c>
      <c r="E43" s="21">
        <v>2297559</v>
      </c>
      <c r="F43" s="22">
        <v>776813.9999999993</v>
      </c>
      <c r="G43" s="21"/>
      <c r="H43" s="21">
        <f t="shared" si="10"/>
        <v>4260393</v>
      </c>
      <c r="I43" s="21">
        <v>980502</v>
      </c>
      <c r="J43" s="21">
        <v>355031</v>
      </c>
      <c r="K43" s="21">
        <v>2219994</v>
      </c>
      <c r="L43" s="22">
        <v>704866</v>
      </c>
      <c r="M43" s="21"/>
      <c r="N43" s="21">
        <f t="shared" si="11"/>
        <v>4536418</v>
      </c>
      <c r="O43" s="21">
        <v>1052538</v>
      </c>
      <c r="P43" s="21">
        <v>377622</v>
      </c>
      <c r="Q43" s="21">
        <v>2300541</v>
      </c>
      <c r="R43" s="21">
        <v>805717</v>
      </c>
      <c r="T43" s="4" t="s">
        <v>38</v>
      </c>
    </row>
    <row r="44" spans="1:20" s="4" customFormat="1" ht="14.25" x14ac:dyDescent="0.2">
      <c r="A44" s="14" t="s">
        <v>20</v>
      </c>
      <c r="B44" s="21">
        <f t="shared" si="9"/>
        <v>907592.00000000023</v>
      </c>
      <c r="C44" s="21">
        <v>228993.99999999991</v>
      </c>
      <c r="D44" s="21">
        <v>85495.999999999971</v>
      </c>
      <c r="E44" s="21">
        <v>440315.00000000035</v>
      </c>
      <c r="F44" s="22">
        <v>152787.00000000003</v>
      </c>
      <c r="G44" s="21"/>
      <c r="H44" s="21">
        <f t="shared" si="10"/>
        <v>801939</v>
      </c>
      <c r="I44" s="21">
        <v>197212</v>
      </c>
      <c r="J44" s="21">
        <v>64925</v>
      </c>
      <c r="K44" s="21">
        <v>391404</v>
      </c>
      <c r="L44" s="22">
        <v>148398</v>
      </c>
      <c r="M44" s="21"/>
      <c r="N44" s="21">
        <f t="shared" si="11"/>
        <v>801845</v>
      </c>
      <c r="O44" s="21">
        <v>196117</v>
      </c>
      <c r="P44" s="21">
        <v>65503</v>
      </c>
      <c r="Q44" s="21">
        <v>370562</v>
      </c>
      <c r="R44" s="21">
        <v>169663</v>
      </c>
      <c r="T44" s="4" t="s">
        <v>39</v>
      </c>
    </row>
    <row r="45" spans="1:20" s="4" customFormat="1" ht="14.25" x14ac:dyDescent="0.2">
      <c r="A45" s="14" t="s">
        <v>21</v>
      </c>
      <c r="B45" s="21">
        <f t="shared" si="9"/>
        <v>3298054.0000000009</v>
      </c>
      <c r="C45" s="21">
        <v>975864.99999999977</v>
      </c>
      <c r="D45" s="21">
        <v>376602</v>
      </c>
      <c r="E45" s="21">
        <v>1577225.0000000012</v>
      </c>
      <c r="F45" s="22">
        <v>368362.00000000017</v>
      </c>
      <c r="G45" s="21"/>
      <c r="H45" s="21">
        <f t="shared" si="10"/>
        <v>2990094</v>
      </c>
      <c r="I45" s="21">
        <v>920119</v>
      </c>
      <c r="J45" s="21">
        <v>357727</v>
      </c>
      <c r="K45" s="21">
        <v>1371153</v>
      </c>
      <c r="L45" s="22">
        <v>341095</v>
      </c>
      <c r="M45" s="21"/>
      <c r="N45" s="21">
        <f t="shared" si="11"/>
        <v>3225680</v>
      </c>
      <c r="O45" s="21">
        <v>980792</v>
      </c>
      <c r="P45" s="21">
        <v>390998</v>
      </c>
      <c r="Q45" s="21">
        <v>1448347</v>
      </c>
      <c r="R45" s="21">
        <v>405543</v>
      </c>
      <c r="T45" s="4" t="s">
        <v>40</v>
      </c>
    </row>
    <row r="46" spans="1:20" s="4" customFormat="1" ht="14.25" x14ac:dyDescent="0.2">
      <c r="A46" s="14" t="s">
        <v>22</v>
      </c>
      <c r="B46" s="21">
        <f t="shared" si="9"/>
        <v>8026775.9999999972</v>
      </c>
      <c r="C46" s="21">
        <v>1841945.0000000002</v>
      </c>
      <c r="D46" s="21">
        <v>713828.00000000012</v>
      </c>
      <c r="E46" s="21">
        <v>4243666.9999999981</v>
      </c>
      <c r="F46" s="22">
        <v>1227335.9999999993</v>
      </c>
      <c r="G46" s="21"/>
      <c r="H46" s="21">
        <f t="shared" si="10"/>
        <v>7432136</v>
      </c>
      <c r="I46" s="21">
        <v>1683348</v>
      </c>
      <c r="J46" s="21">
        <v>648049</v>
      </c>
      <c r="K46" s="21">
        <v>3932540</v>
      </c>
      <c r="L46" s="22">
        <v>1168199</v>
      </c>
      <c r="M46" s="21"/>
      <c r="N46" s="21">
        <f t="shared" si="11"/>
        <v>7996400</v>
      </c>
      <c r="O46" s="21">
        <v>1831566</v>
      </c>
      <c r="P46" s="21">
        <v>684311</v>
      </c>
      <c r="Q46" s="21">
        <v>4099651</v>
      </c>
      <c r="R46" s="21">
        <v>1380872</v>
      </c>
      <c r="T46" s="4" t="s">
        <v>41</v>
      </c>
    </row>
    <row r="47" spans="1:20" s="4" customFormat="1" ht="14.25" x14ac:dyDescent="0.2">
      <c r="A47" s="14" t="s">
        <v>23</v>
      </c>
      <c r="B47" s="21">
        <f t="shared" si="9"/>
        <v>592490.00000000023</v>
      </c>
      <c r="C47" s="21">
        <v>139815.99999999994</v>
      </c>
      <c r="D47" s="21">
        <v>54416</v>
      </c>
      <c r="E47" s="21">
        <v>298191.00000000023</v>
      </c>
      <c r="F47" s="22">
        <v>100067.00000000007</v>
      </c>
      <c r="G47" s="21"/>
      <c r="H47" s="21">
        <f t="shared" si="10"/>
        <v>530948</v>
      </c>
      <c r="I47" s="21">
        <v>112512</v>
      </c>
      <c r="J47" s="21">
        <v>37557</v>
      </c>
      <c r="K47" s="21">
        <v>271224</v>
      </c>
      <c r="L47" s="22">
        <v>109655</v>
      </c>
      <c r="M47" s="21"/>
      <c r="N47" s="21">
        <f t="shared" si="11"/>
        <v>529031</v>
      </c>
      <c r="O47" s="21">
        <v>106234</v>
      </c>
      <c r="P47" s="21">
        <v>38554</v>
      </c>
      <c r="Q47" s="21">
        <v>255638</v>
      </c>
      <c r="R47" s="21">
        <v>128605</v>
      </c>
      <c r="T47" s="4" t="s">
        <v>42</v>
      </c>
    </row>
    <row r="48" spans="1:20" s="4" customFormat="1" ht="24.75" customHeight="1" x14ac:dyDescent="0.2">
      <c r="A48" s="14" t="s">
        <v>24</v>
      </c>
      <c r="B48" s="21">
        <f>SUM(B33:B47)</f>
        <v>83740902</v>
      </c>
      <c r="C48" s="21">
        <f>SUM(C33:C47)</f>
        <v>19656793</v>
      </c>
      <c r="D48" s="21">
        <f>SUM(D33:D47)</f>
        <v>7882185.0000000009</v>
      </c>
      <c r="E48" s="21">
        <f>SUM(E33:E47)</f>
        <v>43558960.000000007</v>
      </c>
      <c r="F48" s="22">
        <f>SUM(F33:F47)</f>
        <v>12642964.000000002</v>
      </c>
      <c r="G48" s="21"/>
      <c r="H48" s="21">
        <f>SUM(H33:H47)</f>
        <v>83075166</v>
      </c>
      <c r="I48" s="21">
        <f>SUM(I33:I47)</f>
        <v>20470986</v>
      </c>
      <c r="J48" s="21">
        <f>SUM(J33:J47)</f>
        <v>7392973</v>
      </c>
      <c r="K48" s="21">
        <f>SUM(K33:K47)</f>
        <v>42350373</v>
      </c>
      <c r="L48" s="22">
        <f>SUM(L33:L47)</f>
        <v>12860834</v>
      </c>
      <c r="M48" s="21"/>
      <c r="N48" s="21">
        <f>SUM(N33:N47)</f>
        <v>88189165</v>
      </c>
      <c r="O48" s="21">
        <f>SUM(O33:O47)</f>
        <v>21586238</v>
      </c>
      <c r="P48" s="21">
        <f>SUM(P33:P47)</f>
        <v>7972018</v>
      </c>
      <c r="Q48" s="21">
        <f>SUM(Q33:Q47)</f>
        <v>43362425</v>
      </c>
      <c r="R48" s="21">
        <f>SUM(R33:R47)</f>
        <v>15268484</v>
      </c>
    </row>
    <row r="49" spans="1:20" s="4" customFormat="1" ht="15" x14ac:dyDescent="0.25">
      <c r="A49" s="19" t="s">
        <v>25</v>
      </c>
      <c r="B49" s="21">
        <f t="shared" ref="B49" si="12">SUM(C49:F49)</f>
        <v>338287588.00000077</v>
      </c>
      <c r="C49" s="21">
        <v>77461829.000000075</v>
      </c>
      <c r="D49" s="21">
        <v>31542028.000000112</v>
      </c>
      <c r="E49" s="21">
        <v>174673060.00000057</v>
      </c>
      <c r="F49" s="22">
        <v>54610671.000000067</v>
      </c>
      <c r="G49" s="21"/>
      <c r="H49" s="21">
        <f>SUM(I49:L49)</f>
        <v>330443861</v>
      </c>
      <c r="I49" s="21">
        <v>79178827</v>
      </c>
      <c r="J49" s="21">
        <v>29142035</v>
      </c>
      <c r="K49" s="21">
        <v>170866974</v>
      </c>
      <c r="L49" s="22">
        <v>51256025</v>
      </c>
      <c r="M49" s="21"/>
      <c r="N49" s="21">
        <f>SUM(O49:R49)</f>
        <v>343921378</v>
      </c>
      <c r="O49" s="21">
        <v>81997329</v>
      </c>
      <c r="P49" s="21">
        <v>30215764</v>
      </c>
      <c r="Q49" s="21">
        <v>171799313</v>
      </c>
      <c r="R49" s="21">
        <v>59908972</v>
      </c>
      <c r="T49" s="4" t="s">
        <v>25</v>
      </c>
    </row>
    <row r="50" spans="1:20" s="4" customFormat="1" ht="14.25" x14ac:dyDescent="0.2">
      <c r="H50" s="23"/>
      <c r="I50" s="24"/>
      <c r="K50" s="25"/>
    </row>
    <row r="51" spans="1:20" ht="15" x14ac:dyDescent="0.2">
      <c r="D51" s="26" t="s">
        <v>43</v>
      </c>
      <c r="E51" s="3"/>
      <c r="F51" s="3"/>
      <c r="G51" s="3"/>
      <c r="H51" s="27"/>
      <c r="I51" s="24"/>
      <c r="K51" s="25"/>
      <c r="L51" s="3"/>
      <c r="M51" s="3"/>
      <c r="N51" s="3"/>
      <c r="O51" s="3"/>
      <c r="Q51" s="3"/>
      <c r="R51" s="3"/>
      <c r="S51" s="3"/>
    </row>
    <row r="52" spans="1:20" ht="15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20" ht="1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20" ht="1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20" ht="15" x14ac:dyDescent="0.2">
      <c r="A55" s="28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20" ht="1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20" ht="1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20" ht="1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20" ht="1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</sheetData>
  <mergeCells count="11">
    <mergeCell ref="A28:R28"/>
    <mergeCell ref="B30:F30"/>
    <mergeCell ref="G30:L30"/>
    <mergeCell ref="M30:R30"/>
    <mergeCell ref="A1:R1"/>
    <mergeCell ref="A2:R2"/>
    <mergeCell ref="A3:R3"/>
    <mergeCell ref="A5:R5"/>
    <mergeCell ref="B7:F7"/>
    <mergeCell ref="G7:L7"/>
    <mergeCell ref="M7:R7"/>
  </mergeCells>
  <printOptions horizontalCentered="1" verticalCentered="1"/>
  <pageMargins left="0.3" right="0.3" top="0.5" bottom="0.5" header="0.5" footer="0.5"/>
  <pageSetup scale="62" orientation="landscape" r:id="rId1"/>
  <headerFooter alignWithMargins="0"/>
  <rowBreaks count="1" manualBreakCount="1">
    <brk id="55" max="1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Falkenstern</dc:creator>
  <cp:lastModifiedBy>Colleen Falkenstern</cp:lastModifiedBy>
  <dcterms:created xsi:type="dcterms:W3CDTF">2021-03-05T20:01:36Z</dcterms:created>
  <dcterms:modified xsi:type="dcterms:W3CDTF">2021-03-05T20:02:55Z</dcterms:modified>
</cp:coreProperties>
</file>